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15" windowHeight="8505" tabRatio="712" activeTab="4"/>
  </bookViews>
  <sheets>
    <sheet name="BIOLOGIA 1" sheetId="2" r:id="rId1"/>
    <sheet name="BIOLOGIA 3" sheetId="3" r:id="rId2"/>
    <sheet name="COMPORTAMIENTO" sheetId="4" r:id="rId3"/>
    <sheet name="BIOLOGIA2" sheetId="5" r:id="rId4"/>
    <sheet name="BIOLOGIAKENNEDY" sheetId="6" r:id="rId5"/>
    <sheet name="VIDA Y M" sheetId="7" r:id="rId6"/>
    <sheet name="Hoja1" sheetId="8" r:id="rId7"/>
  </sheets>
  <calcPr calcId="125725"/>
</workbook>
</file>

<file path=xl/calcChain.xml><?xml version="1.0" encoding="utf-8"?>
<calcChain xmlns="http://schemas.openxmlformats.org/spreadsheetml/2006/main">
  <c r="BC56" i="3"/>
  <c r="BD56" s="1"/>
  <c r="H56" s="1"/>
  <c r="AT56"/>
  <c r="AU56" s="1"/>
  <c r="G56" s="1"/>
  <c r="AK56"/>
  <c r="AL56" s="1"/>
  <c r="F56" s="1"/>
  <c r="AB56"/>
  <c r="AC56" s="1"/>
  <c r="E56" s="1"/>
  <c r="S56"/>
  <c r="T56" s="1"/>
  <c r="D56" s="1"/>
  <c r="I56" s="1"/>
  <c r="K56" s="1"/>
  <c r="AU55"/>
  <c r="AV55" s="1"/>
  <c r="AL55"/>
  <c r="AM55" s="1"/>
  <c r="F55" s="1"/>
  <c r="AC55"/>
  <c r="AD55" s="1"/>
  <c r="E55" s="1"/>
  <c r="T55"/>
  <c r="U55" s="1"/>
  <c r="D55" s="1"/>
  <c r="BC54"/>
  <c r="BD54" s="1"/>
  <c r="H54" s="1"/>
  <c r="AT54"/>
  <c r="AU54" s="1"/>
  <c r="G54" s="1"/>
  <c r="AK54"/>
  <c r="AL54" s="1"/>
  <c r="F54" s="1"/>
  <c r="AB54"/>
  <c r="AC54" s="1"/>
  <c r="E54" s="1"/>
  <c r="S54"/>
  <c r="T54" s="1"/>
  <c r="D54" s="1"/>
  <c r="I54" s="1"/>
  <c r="K54" s="1"/>
  <c r="AU53"/>
  <c r="AV53" s="1"/>
  <c r="AL53"/>
  <c r="AM53" s="1"/>
  <c r="F53" s="1"/>
  <c r="AC53"/>
  <c r="AD53" s="1"/>
  <c r="E53" s="1"/>
  <c r="T53"/>
  <c r="U53" s="1"/>
  <c r="D53" s="1"/>
  <c r="AU52"/>
  <c r="AV52" s="1"/>
  <c r="AL52"/>
  <c r="AM52" s="1"/>
  <c r="F52" s="1"/>
  <c r="AC52"/>
  <c r="AD52" s="1"/>
  <c r="E52" s="1"/>
  <c r="T52"/>
  <c r="U52" s="1"/>
  <c r="D52" s="1"/>
  <c r="AU51"/>
  <c r="AV51" s="1"/>
  <c r="AL51"/>
  <c r="AM51" s="1"/>
  <c r="F51" s="1"/>
  <c r="AC51"/>
  <c r="AD51" s="1"/>
  <c r="E51" s="1"/>
  <c r="T51"/>
  <c r="U51" s="1"/>
  <c r="D51" s="1"/>
  <c r="AU50"/>
  <c r="AV50" s="1"/>
  <c r="AL50"/>
  <c r="AM50" s="1"/>
  <c r="F50" s="1"/>
  <c r="AC50"/>
  <c r="AD50" s="1"/>
  <c r="E50" s="1"/>
  <c r="T50"/>
  <c r="U50" s="1"/>
  <c r="D50" s="1"/>
  <c r="BC49"/>
  <c r="BD49" s="1"/>
  <c r="H49" s="1"/>
  <c r="AT49"/>
  <c r="AU49" s="1"/>
  <c r="G49" s="1"/>
  <c r="AK49"/>
  <c r="AL49" s="1"/>
  <c r="F49" s="1"/>
  <c r="AB49"/>
  <c r="AC49" s="1"/>
  <c r="E49" s="1"/>
  <c r="S49"/>
  <c r="T49" s="1"/>
  <c r="D49" s="1"/>
  <c r="I49" s="1"/>
  <c r="K49" s="1"/>
  <c r="AU48"/>
  <c r="AV48" s="1"/>
  <c r="AL48"/>
  <c r="AM48" s="1"/>
  <c r="F48" s="1"/>
  <c r="AC48"/>
  <c r="AD48" s="1"/>
  <c r="E48" s="1"/>
  <c r="T48"/>
  <c r="U48" s="1"/>
  <c r="D48" s="1"/>
  <c r="BC47"/>
  <c r="BD47" s="1"/>
  <c r="H47" s="1"/>
  <c r="AT47"/>
  <c r="AU47" s="1"/>
  <c r="G47" s="1"/>
  <c r="AK47"/>
  <c r="AL47" s="1"/>
  <c r="F47" s="1"/>
  <c r="AB47"/>
  <c r="AC47" s="1"/>
  <c r="E47" s="1"/>
  <c r="S47"/>
  <c r="T47" s="1"/>
  <c r="D47" s="1"/>
  <c r="I47" s="1"/>
  <c r="K47" s="1"/>
  <c r="BC46"/>
  <c r="BD46" s="1"/>
  <c r="H46" s="1"/>
  <c r="AT46"/>
  <c r="AU46" s="1"/>
  <c r="G46" s="1"/>
  <c r="AK46"/>
  <c r="AL46" s="1"/>
  <c r="F46" s="1"/>
  <c r="AB46"/>
  <c r="AC46" s="1"/>
  <c r="E46" s="1"/>
  <c r="S46"/>
  <c r="T46" s="1"/>
  <c r="D46" s="1"/>
  <c r="I46" s="1"/>
  <c r="K46" s="1"/>
  <c r="K45"/>
  <c r="T45"/>
  <c r="U45"/>
  <c r="D45" s="1"/>
  <c r="AC45"/>
  <c r="AD45"/>
  <c r="E45" s="1"/>
  <c r="AL45"/>
  <c r="AM45"/>
  <c r="F45" s="1"/>
  <c r="AU45"/>
  <c r="AV45"/>
  <c r="G45" s="1"/>
  <c r="K49" i="2"/>
  <c r="K50"/>
  <c r="BC52"/>
  <c r="BD52" s="1"/>
  <c r="H52" s="1"/>
  <c r="AT52"/>
  <c r="AU52" s="1"/>
  <c r="G52" s="1"/>
  <c r="AK52"/>
  <c r="AL52" s="1"/>
  <c r="F52" s="1"/>
  <c r="AB52"/>
  <c r="AC52" s="1"/>
  <c r="E52" s="1"/>
  <c r="S52"/>
  <c r="T52" s="1"/>
  <c r="D52" s="1"/>
  <c r="I52" s="1"/>
  <c r="K52" s="1"/>
  <c r="BC51"/>
  <c r="BD51" s="1"/>
  <c r="H51" s="1"/>
  <c r="AT51"/>
  <c r="AU51" s="1"/>
  <c r="G51" s="1"/>
  <c r="AK51"/>
  <c r="AL51" s="1"/>
  <c r="F51" s="1"/>
  <c r="AB51"/>
  <c r="AC51" s="1"/>
  <c r="E51" s="1"/>
  <c r="S51"/>
  <c r="T51" s="1"/>
  <c r="D51" s="1"/>
  <c r="I51" s="1"/>
  <c r="K51" s="1"/>
  <c r="BE50"/>
  <c r="BF50" s="1"/>
  <c r="H50" s="1"/>
  <c r="AV50"/>
  <c r="AW50" s="1"/>
  <c r="G50" s="1"/>
  <c r="AM50"/>
  <c r="AN50" s="1"/>
  <c r="F50" s="1"/>
  <c r="AD50"/>
  <c r="AE50" s="1"/>
  <c r="E50" s="1"/>
  <c r="U50"/>
  <c r="V50" s="1"/>
  <c r="D50" s="1"/>
  <c r="I50" s="1"/>
  <c r="M50" s="1"/>
  <c r="AU49"/>
  <c r="AV49" s="1"/>
  <c r="AL49"/>
  <c r="AM49" s="1"/>
  <c r="F49" s="1"/>
  <c r="AC49"/>
  <c r="AD49" s="1"/>
  <c r="E49" s="1"/>
  <c r="T49"/>
  <c r="U49" s="1"/>
  <c r="D49" s="1"/>
  <c r="BC42" i="5"/>
  <c r="BD42" s="1"/>
  <c r="H42" s="1"/>
  <c r="AT42"/>
  <c r="AU42" s="1"/>
  <c r="G42" s="1"/>
  <c r="AK42"/>
  <c r="AL42" s="1"/>
  <c r="F42" s="1"/>
  <c r="AB42"/>
  <c r="AC42" s="1"/>
  <c r="E42" s="1"/>
  <c r="S42"/>
  <c r="T42" s="1"/>
  <c r="D42" s="1"/>
  <c r="I42" s="1"/>
  <c r="K42" s="1"/>
  <c r="BC41" i="6"/>
  <c r="BD41" s="1"/>
  <c r="H41" s="1"/>
  <c r="AT41"/>
  <c r="AU41" s="1"/>
  <c r="G41" s="1"/>
  <c r="AK41"/>
  <c r="AL41" s="1"/>
  <c r="F41" s="1"/>
  <c r="AB41"/>
  <c r="AC41" s="1"/>
  <c r="E41" s="1"/>
  <c r="S41"/>
  <c r="T41" s="1"/>
  <c r="D41" s="1"/>
  <c r="I41" s="1"/>
  <c r="BC40"/>
  <c r="BD40" s="1"/>
  <c r="H40" s="1"/>
  <c r="AT40"/>
  <c r="AU40" s="1"/>
  <c r="G40" s="1"/>
  <c r="AK40"/>
  <c r="AL40" s="1"/>
  <c r="F40" s="1"/>
  <c r="AB40"/>
  <c r="AC40" s="1"/>
  <c r="E40" s="1"/>
  <c r="S40"/>
  <c r="T40" s="1"/>
  <c r="D40" s="1"/>
  <c r="I40" s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2"/>
  <c r="L43"/>
  <c r="L44"/>
  <c r="L45"/>
  <c r="L46"/>
  <c r="L47"/>
  <c r="L48"/>
  <c r="L8"/>
  <c r="I43" i="5"/>
  <c r="I44"/>
  <c r="J8" i="7"/>
  <c r="L25"/>
  <c r="L14"/>
  <c r="L16"/>
  <c r="L19"/>
  <c r="L33"/>
  <c r="L34"/>
  <c r="L37"/>
  <c r="L8"/>
  <c r="BI8"/>
  <c r="BJ8" s="1"/>
  <c r="AY8"/>
  <c r="AO8"/>
  <c r="AE8"/>
  <c r="U8"/>
  <c r="AU10" i="5"/>
  <c r="AV10"/>
  <c r="I10" s="1"/>
  <c r="AU11"/>
  <c r="AV11"/>
  <c r="I11" s="1"/>
  <c r="AU12"/>
  <c r="AV12"/>
  <c r="I12" s="1"/>
  <c r="AU13"/>
  <c r="AV13"/>
  <c r="I13" s="1"/>
  <c r="AU14"/>
  <c r="AV14"/>
  <c r="I14" s="1"/>
  <c r="AU15"/>
  <c r="AV15"/>
  <c r="I15" s="1"/>
  <c r="AU16"/>
  <c r="AV16"/>
  <c r="I16" s="1"/>
  <c r="AU17"/>
  <c r="AV17"/>
  <c r="I17" s="1"/>
  <c r="AU18"/>
  <c r="AV18"/>
  <c r="I18" s="1"/>
  <c r="AU19"/>
  <c r="AV19"/>
  <c r="I19" s="1"/>
  <c r="AU20"/>
  <c r="AV20"/>
  <c r="I20" s="1"/>
  <c r="AU21"/>
  <c r="AV21"/>
  <c r="I21" s="1"/>
  <c r="AU22"/>
  <c r="AV22"/>
  <c r="I22" s="1"/>
  <c r="AU23"/>
  <c r="AV23"/>
  <c r="I23" s="1"/>
  <c r="AU24"/>
  <c r="AV24"/>
  <c r="I24" s="1"/>
  <c r="AU25"/>
  <c r="AV25"/>
  <c r="I25" s="1"/>
  <c r="AU26"/>
  <c r="AV26"/>
  <c r="I26" s="1"/>
  <c r="AU27"/>
  <c r="AV27"/>
  <c r="I27" s="1"/>
  <c r="AU28"/>
  <c r="AV28"/>
  <c r="I28" s="1"/>
  <c r="AU29"/>
  <c r="AV29"/>
  <c r="I29" s="1"/>
  <c r="AU30"/>
  <c r="AV30"/>
  <c r="I30" s="1"/>
  <c r="AU31"/>
  <c r="AV31"/>
  <c r="I31" s="1"/>
  <c r="AU32"/>
  <c r="AV32"/>
  <c r="I32" s="1"/>
  <c r="AU33"/>
  <c r="AV33"/>
  <c r="I33" s="1"/>
  <c r="AU34"/>
  <c r="AV34"/>
  <c r="I34" s="1"/>
  <c r="AU35"/>
  <c r="AV35"/>
  <c r="I35" s="1"/>
  <c r="AU36"/>
  <c r="AV36"/>
  <c r="I36" s="1"/>
  <c r="AU37"/>
  <c r="AV37"/>
  <c r="I37" s="1"/>
  <c r="AU38"/>
  <c r="AV38"/>
  <c r="I38" s="1"/>
  <c r="AU39"/>
  <c r="AV39"/>
  <c r="I39" s="1"/>
  <c r="AU40"/>
  <c r="AV40"/>
  <c r="I40" s="1"/>
  <c r="AU41"/>
  <c r="AV41"/>
  <c r="I41" s="1"/>
  <c r="AL10"/>
  <c r="AM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L39"/>
  <c r="AM39"/>
  <c r="AL40"/>
  <c r="AM40"/>
  <c r="AL41"/>
  <c r="AM41"/>
  <c r="BE9" i="6"/>
  <c r="BF9"/>
  <c r="BE10"/>
  <c r="BF10"/>
  <c r="BE11"/>
  <c r="BF11"/>
  <c r="BE12"/>
  <c r="BF12"/>
  <c r="BE13"/>
  <c r="BF13"/>
  <c r="BE14"/>
  <c r="BF14"/>
  <c r="BE15"/>
  <c r="BF15"/>
  <c r="BE16"/>
  <c r="BF16"/>
  <c r="BE17"/>
  <c r="BF17"/>
  <c r="BE18"/>
  <c r="BF18"/>
  <c r="BE19"/>
  <c r="BF19"/>
  <c r="BE20"/>
  <c r="BF20"/>
  <c r="BE21"/>
  <c r="BF21"/>
  <c r="BE22"/>
  <c r="BF22"/>
  <c r="BE23"/>
  <c r="BF23"/>
  <c r="BE24"/>
  <c r="BF24"/>
  <c r="BE25"/>
  <c r="BF25"/>
  <c r="BE26"/>
  <c r="BF26"/>
  <c r="BE27"/>
  <c r="BF27"/>
  <c r="BE28"/>
  <c r="BF28"/>
  <c r="BE29"/>
  <c r="BF29"/>
  <c r="BE30"/>
  <c r="BF30"/>
  <c r="BE31"/>
  <c r="BF31"/>
  <c r="BE32"/>
  <c r="BF32"/>
  <c r="BE33"/>
  <c r="BF33"/>
  <c r="BE34"/>
  <c r="BF34"/>
  <c r="BE35"/>
  <c r="BF35"/>
  <c r="BE36"/>
  <c r="BF36"/>
  <c r="BE37"/>
  <c r="BF37"/>
  <c r="BE38"/>
  <c r="BF38"/>
  <c r="BE39"/>
  <c r="BF39"/>
  <c r="BE42"/>
  <c r="BF42"/>
  <c r="BE43"/>
  <c r="BF43"/>
  <c r="BE44"/>
  <c r="BF44"/>
  <c r="BE45"/>
  <c r="BF45"/>
  <c r="BE46"/>
  <c r="BF46"/>
  <c r="BE47"/>
  <c r="BF47"/>
  <c r="BE48"/>
  <c r="BF48"/>
  <c r="AV9"/>
  <c r="AW9"/>
  <c r="AV10"/>
  <c r="AW10"/>
  <c r="AV11"/>
  <c r="AW11"/>
  <c r="AV12"/>
  <c r="AW12"/>
  <c r="AV13"/>
  <c r="AW13"/>
  <c r="AV14"/>
  <c r="AW14"/>
  <c r="AV15"/>
  <c r="AW15"/>
  <c r="AV16"/>
  <c r="AW16"/>
  <c r="AV17"/>
  <c r="AW17"/>
  <c r="AV18"/>
  <c r="AW18"/>
  <c r="AV19"/>
  <c r="AW19"/>
  <c r="AV20"/>
  <c r="AW20"/>
  <c r="AV21"/>
  <c r="AW21"/>
  <c r="AV22"/>
  <c r="AW22"/>
  <c r="AV23"/>
  <c r="AW23"/>
  <c r="AV24"/>
  <c r="AW24"/>
  <c r="AV25"/>
  <c r="AW25"/>
  <c r="AV26"/>
  <c r="AW26"/>
  <c r="AV27"/>
  <c r="AW27"/>
  <c r="AV28"/>
  <c r="AW28"/>
  <c r="AV29"/>
  <c r="AW29"/>
  <c r="AV30"/>
  <c r="AW30"/>
  <c r="AV31"/>
  <c r="AW31"/>
  <c r="AV32"/>
  <c r="AW32"/>
  <c r="AV33"/>
  <c r="AW33"/>
  <c r="AV34"/>
  <c r="AW34"/>
  <c r="AV35"/>
  <c r="AW35"/>
  <c r="AV36"/>
  <c r="AW36"/>
  <c r="AV37"/>
  <c r="AW37"/>
  <c r="AV38"/>
  <c r="AW38"/>
  <c r="AV39"/>
  <c r="AW39"/>
  <c r="AV42"/>
  <c r="AW42"/>
  <c r="AV43"/>
  <c r="AW43"/>
  <c r="AV44"/>
  <c r="AW44"/>
  <c r="AV45"/>
  <c r="AW45"/>
  <c r="AV46"/>
  <c r="AW46"/>
  <c r="AV47"/>
  <c r="AW47"/>
  <c r="AV48"/>
  <c r="AW48"/>
  <c r="AM9"/>
  <c r="AN9"/>
  <c r="AM10"/>
  <c r="AN10"/>
  <c r="AM11"/>
  <c r="AN11"/>
  <c r="AM12"/>
  <c r="AN12"/>
  <c r="AM13"/>
  <c r="AN13"/>
  <c r="AM14"/>
  <c r="AN14"/>
  <c r="AM15"/>
  <c r="AN15"/>
  <c r="AM16"/>
  <c r="AN16"/>
  <c r="AM17"/>
  <c r="AN17"/>
  <c r="AM18"/>
  <c r="AN18"/>
  <c r="AM19"/>
  <c r="AN19"/>
  <c r="AM20"/>
  <c r="AN20"/>
  <c r="AM21"/>
  <c r="AN21"/>
  <c r="AM22"/>
  <c r="AN22"/>
  <c r="AM23"/>
  <c r="AN23"/>
  <c r="AM24"/>
  <c r="AN24"/>
  <c r="AM25"/>
  <c r="AN25"/>
  <c r="AM26"/>
  <c r="AN26"/>
  <c r="AM27"/>
  <c r="AN27"/>
  <c r="AM28"/>
  <c r="AN28"/>
  <c r="AM29"/>
  <c r="AN29"/>
  <c r="AM30"/>
  <c r="AN30"/>
  <c r="AM31"/>
  <c r="AN31"/>
  <c r="AM32"/>
  <c r="AN32"/>
  <c r="AM33"/>
  <c r="AN33"/>
  <c r="AM34"/>
  <c r="AN34"/>
  <c r="AM35"/>
  <c r="AN35"/>
  <c r="AM36"/>
  <c r="AN36"/>
  <c r="AM37"/>
  <c r="AN37"/>
  <c r="AM38"/>
  <c r="AN38"/>
  <c r="AM39"/>
  <c r="AN39"/>
  <c r="AM42"/>
  <c r="AN42"/>
  <c r="AM43"/>
  <c r="AN43"/>
  <c r="AM44"/>
  <c r="AN44"/>
  <c r="AM45"/>
  <c r="AN45"/>
  <c r="AM46"/>
  <c r="AN46"/>
  <c r="AM47"/>
  <c r="AN47"/>
  <c r="AM48"/>
  <c r="AN4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2"/>
  <c r="AE42"/>
  <c r="AD43"/>
  <c r="AE43"/>
  <c r="AD44"/>
  <c r="AE44"/>
  <c r="AD45"/>
  <c r="AE45"/>
  <c r="AD46"/>
  <c r="AE46"/>
  <c r="AD47"/>
  <c r="AE47"/>
  <c r="AD48"/>
  <c r="AE4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2"/>
  <c r="V42"/>
  <c r="U43"/>
  <c r="V43"/>
  <c r="U44"/>
  <c r="V44"/>
  <c r="U45"/>
  <c r="V45"/>
  <c r="U46"/>
  <c r="V46"/>
  <c r="U47"/>
  <c r="V47"/>
  <c r="U48"/>
  <c r="V48"/>
  <c r="E9"/>
  <c r="F9"/>
  <c r="G9"/>
  <c r="H9"/>
  <c r="I9"/>
  <c r="J9"/>
  <c r="M9"/>
  <c r="E10"/>
  <c r="F10"/>
  <c r="G10"/>
  <c r="H10"/>
  <c r="I10"/>
  <c r="J10"/>
  <c r="M10"/>
  <c r="E11"/>
  <c r="F11"/>
  <c r="G11"/>
  <c r="H11"/>
  <c r="I11"/>
  <c r="J11"/>
  <c r="M11"/>
  <c r="E12"/>
  <c r="F12"/>
  <c r="G12"/>
  <c r="H12"/>
  <c r="I12"/>
  <c r="J12"/>
  <c r="M12"/>
  <c r="E13"/>
  <c r="F13"/>
  <c r="G13"/>
  <c r="H13"/>
  <c r="I13"/>
  <c r="J13"/>
  <c r="M13"/>
  <c r="E14"/>
  <c r="F14"/>
  <c r="G14"/>
  <c r="H14"/>
  <c r="I14"/>
  <c r="J14"/>
  <c r="M14"/>
  <c r="E15"/>
  <c r="F15"/>
  <c r="G15"/>
  <c r="H15"/>
  <c r="I15"/>
  <c r="J15"/>
  <c r="M15"/>
  <c r="E16"/>
  <c r="F16"/>
  <c r="G16"/>
  <c r="H16"/>
  <c r="I16"/>
  <c r="J16"/>
  <c r="M16"/>
  <c r="E17"/>
  <c r="F17"/>
  <c r="G17"/>
  <c r="H17"/>
  <c r="I17"/>
  <c r="J17"/>
  <c r="M17"/>
  <c r="E18"/>
  <c r="F18"/>
  <c r="G18"/>
  <c r="H18"/>
  <c r="I18"/>
  <c r="J18"/>
  <c r="E19"/>
  <c r="F19"/>
  <c r="G19"/>
  <c r="H19"/>
  <c r="I19"/>
  <c r="J19"/>
  <c r="M19"/>
  <c r="E20"/>
  <c r="F20"/>
  <c r="G20"/>
  <c r="H20"/>
  <c r="I20"/>
  <c r="J20"/>
  <c r="M20"/>
  <c r="E21"/>
  <c r="F21"/>
  <c r="G21"/>
  <c r="H21"/>
  <c r="I21"/>
  <c r="J21"/>
  <c r="M21"/>
  <c r="E22"/>
  <c r="F22"/>
  <c r="G22"/>
  <c r="H22"/>
  <c r="I22"/>
  <c r="J22"/>
  <c r="M22"/>
  <c r="E23"/>
  <c r="F23"/>
  <c r="G23"/>
  <c r="H23"/>
  <c r="I23"/>
  <c r="J23"/>
  <c r="M23"/>
  <c r="E24"/>
  <c r="F24"/>
  <c r="G24"/>
  <c r="H24"/>
  <c r="I24"/>
  <c r="J24"/>
  <c r="M24"/>
  <c r="E25"/>
  <c r="F25"/>
  <c r="G25"/>
  <c r="H25"/>
  <c r="I25"/>
  <c r="J25"/>
  <c r="M25"/>
  <c r="E26"/>
  <c r="F26"/>
  <c r="G26"/>
  <c r="H26"/>
  <c r="I26"/>
  <c r="J26"/>
  <c r="M26"/>
  <c r="E27"/>
  <c r="F27"/>
  <c r="G27"/>
  <c r="H27"/>
  <c r="I27"/>
  <c r="J27"/>
  <c r="M27"/>
  <c r="E28"/>
  <c r="F28"/>
  <c r="G28"/>
  <c r="H28"/>
  <c r="I28"/>
  <c r="J28"/>
  <c r="M28"/>
  <c r="E29"/>
  <c r="F29"/>
  <c r="G29"/>
  <c r="H29"/>
  <c r="I29"/>
  <c r="J29"/>
  <c r="M29"/>
  <c r="E30"/>
  <c r="F30"/>
  <c r="G30"/>
  <c r="H30"/>
  <c r="I30"/>
  <c r="J30"/>
  <c r="M30"/>
  <c r="E31"/>
  <c r="F31"/>
  <c r="G31"/>
  <c r="H31"/>
  <c r="I31"/>
  <c r="J31"/>
  <c r="M31"/>
  <c r="E32"/>
  <c r="F32"/>
  <c r="G32"/>
  <c r="H32"/>
  <c r="I32"/>
  <c r="J32"/>
  <c r="M32"/>
  <c r="E33"/>
  <c r="F33"/>
  <c r="G33"/>
  <c r="H33"/>
  <c r="I33"/>
  <c r="J33"/>
  <c r="M33"/>
  <c r="E34"/>
  <c r="F34"/>
  <c r="G34"/>
  <c r="H34"/>
  <c r="I34"/>
  <c r="J34"/>
  <c r="M34"/>
  <c r="E35"/>
  <c r="F35"/>
  <c r="G35"/>
  <c r="H35"/>
  <c r="I35"/>
  <c r="J35"/>
  <c r="M35"/>
  <c r="E36"/>
  <c r="F36"/>
  <c r="G36"/>
  <c r="H36"/>
  <c r="I36"/>
  <c r="J36"/>
  <c r="E37"/>
  <c r="F37"/>
  <c r="G37"/>
  <c r="H37"/>
  <c r="I37"/>
  <c r="J37"/>
  <c r="M37"/>
  <c r="E38"/>
  <c r="F38"/>
  <c r="G38"/>
  <c r="H38"/>
  <c r="I38"/>
  <c r="J38"/>
  <c r="M38"/>
  <c r="E39"/>
  <c r="F39"/>
  <c r="G39"/>
  <c r="H39"/>
  <c r="I39"/>
  <c r="J39"/>
  <c r="M39"/>
  <c r="E42"/>
  <c r="F42"/>
  <c r="G42"/>
  <c r="H42"/>
  <c r="I42"/>
  <c r="J42"/>
  <c r="M42"/>
  <c r="E43"/>
  <c r="F43"/>
  <c r="G43"/>
  <c r="H43"/>
  <c r="I43"/>
  <c r="J43"/>
  <c r="M43"/>
  <c r="E44"/>
  <c r="F44"/>
  <c r="G44"/>
  <c r="H44"/>
  <c r="I44"/>
  <c r="J44"/>
  <c r="M44"/>
  <c r="E45"/>
  <c r="F45"/>
  <c r="G45"/>
  <c r="H45"/>
  <c r="I45"/>
  <c r="J45"/>
  <c r="M45"/>
  <c r="E46"/>
  <c r="F46"/>
  <c r="G46"/>
  <c r="H46"/>
  <c r="I46"/>
  <c r="J46"/>
  <c r="M46"/>
  <c r="E47"/>
  <c r="F47"/>
  <c r="G47"/>
  <c r="H47"/>
  <c r="I47"/>
  <c r="J47"/>
  <c r="M47"/>
  <c r="E48"/>
  <c r="F48"/>
  <c r="G48"/>
  <c r="H48"/>
  <c r="I48"/>
  <c r="J48"/>
  <c r="M48"/>
  <c r="BE8"/>
  <c r="BF8" s="1"/>
  <c r="I8" s="1"/>
  <c r="AV8"/>
  <c r="AW8" s="1"/>
  <c r="H8" s="1"/>
  <c r="AM8"/>
  <c r="AN8" s="1"/>
  <c r="G8" s="1"/>
  <c r="AD8"/>
  <c r="AE8" s="1"/>
  <c r="F8" s="1"/>
  <c r="U8"/>
  <c r="V8" s="1"/>
  <c r="E8" s="1"/>
  <c r="J8" s="1"/>
  <c r="M8" s="1"/>
  <c r="BI9" i="7"/>
  <c r="BJ9" s="1"/>
  <c r="I9" s="1"/>
  <c r="BI10"/>
  <c r="BJ10" s="1"/>
  <c r="I10" s="1"/>
  <c r="BI11"/>
  <c r="BJ11" s="1"/>
  <c r="I11" s="1"/>
  <c r="BI12"/>
  <c r="BJ12" s="1"/>
  <c r="I12" s="1"/>
  <c r="BI13"/>
  <c r="BJ13" s="1"/>
  <c r="I13" s="1"/>
  <c r="BI14"/>
  <c r="BJ14" s="1"/>
  <c r="I14" s="1"/>
  <c r="BI15"/>
  <c r="BJ15" s="1"/>
  <c r="I15" s="1"/>
  <c r="BI16"/>
  <c r="BJ16" s="1"/>
  <c r="I16" s="1"/>
  <c r="BI17"/>
  <c r="BJ17" s="1"/>
  <c r="I17" s="1"/>
  <c r="BI18"/>
  <c r="BJ18" s="1"/>
  <c r="I18" s="1"/>
  <c r="BI19"/>
  <c r="BJ19" s="1"/>
  <c r="I19" s="1"/>
  <c r="BI20"/>
  <c r="BJ20" s="1"/>
  <c r="I20" s="1"/>
  <c r="BI21"/>
  <c r="BJ21" s="1"/>
  <c r="I21" s="1"/>
  <c r="BI22"/>
  <c r="BJ22" s="1"/>
  <c r="I22" s="1"/>
  <c r="BI23"/>
  <c r="BJ23" s="1"/>
  <c r="I23" s="1"/>
  <c r="BI24"/>
  <c r="BJ24" s="1"/>
  <c r="I24" s="1"/>
  <c r="BI25"/>
  <c r="BJ25" s="1"/>
  <c r="I25" s="1"/>
  <c r="BI26"/>
  <c r="BJ26" s="1"/>
  <c r="I26" s="1"/>
  <c r="BI27"/>
  <c r="BJ27" s="1"/>
  <c r="I27" s="1"/>
  <c r="BI28"/>
  <c r="BJ28" s="1"/>
  <c r="I28" s="1"/>
  <c r="BI29"/>
  <c r="BJ29" s="1"/>
  <c r="BI30"/>
  <c r="BJ30" s="1"/>
  <c r="BI31"/>
  <c r="BJ31" s="1"/>
  <c r="BI32"/>
  <c r="BJ32" s="1"/>
  <c r="BI33"/>
  <c r="BJ33" s="1"/>
  <c r="BI34"/>
  <c r="BJ34" s="1"/>
  <c r="BI35"/>
  <c r="BJ35" s="1"/>
  <c r="BI36"/>
  <c r="BJ36" s="1"/>
  <c r="BI37"/>
  <c r="BJ37" s="1"/>
  <c r="AY9"/>
  <c r="AZ9" s="1"/>
  <c r="H9" s="1"/>
  <c r="AY10"/>
  <c r="AZ10" s="1"/>
  <c r="H10" s="1"/>
  <c r="AY11"/>
  <c r="AZ11" s="1"/>
  <c r="H11" s="1"/>
  <c r="AY12"/>
  <c r="AZ12" s="1"/>
  <c r="H12" s="1"/>
  <c r="AY13"/>
  <c r="AZ13" s="1"/>
  <c r="H13" s="1"/>
  <c r="AY14"/>
  <c r="AZ14" s="1"/>
  <c r="H14" s="1"/>
  <c r="AY15"/>
  <c r="AZ15" s="1"/>
  <c r="H15" s="1"/>
  <c r="AY16"/>
  <c r="AZ16" s="1"/>
  <c r="H16" s="1"/>
  <c r="AY17"/>
  <c r="AZ17" s="1"/>
  <c r="H17" s="1"/>
  <c r="AY18"/>
  <c r="AZ18" s="1"/>
  <c r="H18" s="1"/>
  <c r="AY19"/>
  <c r="AZ19" s="1"/>
  <c r="H19" s="1"/>
  <c r="AY20"/>
  <c r="AZ20" s="1"/>
  <c r="H20" s="1"/>
  <c r="AY21"/>
  <c r="AZ21" s="1"/>
  <c r="H21" s="1"/>
  <c r="AY22"/>
  <c r="AZ22" s="1"/>
  <c r="H22" s="1"/>
  <c r="AY23"/>
  <c r="AZ23" s="1"/>
  <c r="H23" s="1"/>
  <c r="AY24"/>
  <c r="AZ24" s="1"/>
  <c r="H24" s="1"/>
  <c r="AY25"/>
  <c r="AZ25" s="1"/>
  <c r="H25" s="1"/>
  <c r="AY26"/>
  <c r="AZ26" s="1"/>
  <c r="H26" s="1"/>
  <c r="AY27"/>
  <c r="AZ27" s="1"/>
  <c r="H27" s="1"/>
  <c r="AY28"/>
  <c r="AZ28" s="1"/>
  <c r="H28" s="1"/>
  <c r="AY29"/>
  <c r="AZ29" s="1"/>
  <c r="AY30"/>
  <c r="AZ30" s="1"/>
  <c r="AY31"/>
  <c r="AZ31" s="1"/>
  <c r="AY32"/>
  <c r="AZ32" s="1"/>
  <c r="AY33"/>
  <c r="AZ33" s="1"/>
  <c r="AY34"/>
  <c r="AZ34" s="1"/>
  <c r="AY35"/>
  <c r="AZ35" s="1"/>
  <c r="AY36"/>
  <c r="AZ36" s="1"/>
  <c r="AY37"/>
  <c r="AZ37" s="1"/>
  <c r="AO9"/>
  <c r="AP9" s="1"/>
  <c r="G9" s="1"/>
  <c r="AO10"/>
  <c r="AP10" s="1"/>
  <c r="G10" s="1"/>
  <c r="AO11"/>
  <c r="AP11" s="1"/>
  <c r="G11" s="1"/>
  <c r="AO12"/>
  <c r="AP12" s="1"/>
  <c r="G12" s="1"/>
  <c r="AO13"/>
  <c r="AP13" s="1"/>
  <c r="G13" s="1"/>
  <c r="AO14"/>
  <c r="AP14" s="1"/>
  <c r="G14" s="1"/>
  <c r="AO15"/>
  <c r="AP15" s="1"/>
  <c r="G15" s="1"/>
  <c r="AO16"/>
  <c r="AP16" s="1"/>
  <c r="G16" s="1"/>
  <c r="AO17"/>
  <c r="AP17" s="1"/>
  <c r="G17" s="1"/>
  <c r="AO18"/>
  <c r="AP18" s="1"/>
  <c r="G18" s="1"/>
  <c r="AO19"/>
  <c r="AP19" s="1"/>
  <c r="G19" s="1"/>
  <c r="AO20"/>
  <c r="AP20" s="1"/>
  <c r="G20" s="1"/>
  <c r="AO21"/>
  <c r="AP21" s="1"/>
  <c r="G21" s="1"/>
  <c r="AO22"/>
  <c r="AP22" s="1"/>
  <c r="G22" s="1"/>
  <c r="AO23"/>
  <c r="AP23" s="1"/>
  <c r="G23" s="1"/>
  <c r="AO24"/>
  <c r="AP24" s="1"/>
  <c r="G24" s="1"/>
  <c r="AO25"/>
  <c r="AP25" s="1"/>
  <c r="G25" s="1"/>
  <c r="AO26"/>
  <c r="AP26" s="1"/>
  <c r="G26" s="1"/>
  <c r="AO27"/>
  <c r="AP27" s="1"/>
  <c r="G27" s="1"/>
  <c r="AO28"/>
  <c r="AP28" s="1"/>
  <c r="G28" s="1"/>
  <c r="AO29"/>
  <c r="AP29" s="1"/>
  <c r="AO30"/>
  <c r="AP30" s="1"/>
  <c r="AO31"/>
  <c r="AP31" s="1"/>
  <c r="AO32"/>
  <c r="AP32" s="1"/>
  <c r="AO33"/>
  <c r="AP33" s="1"/>
  <c r="AO34"/>
  <c r="AP34" s="1"/>
  <c r="AO35"/>
  <c r="AP35" s="1"/>
  <c r="AO36"/>
  <c r="AP36" s="1"/>
  <c r="AO37"/>
  <c r="AP37" s="1"/>
  <c r="AE9"/>
  <c r="AF9" s="1"/>
  <c r="F9" s="1"/>
  <c r="AE10"/>
  <c r="AF10" s="1"/>
  <c r="F10" s="1"/>
  <c r="AE11"/>
  <c r="AF11" s="1"/>
  <c r="F11" s="1"/>
  <c r="AE12"/>
  <c r="AF12" s="1"/>
  <c r="F12" s="1"/>
  <c r="AE13"/>
  <c r="AF13" s="1"/>
  <c r="F13" s="1"/>
  <c r="AE14"/>
  <c r="AF14" s="1"/>
  <c r="F14" s="1"/>
  <c r="AE15"/>
  <c r="AF15" s="1"/>
  <c r="F15" s="1"/>
  <c r="AE16"/>
  <c r="AF16" s="1"/>
  <c r="F16" s="1"/>
  <c r="AE17"/>
  <c r="AF17" s="1"/>
  <c r="F17" s="1"/>
  <c r="AE18"/>
  <c r="AF18" s="1"/>
  <c r="F18" s="1"/>
  <c r="AE19"/>
  <c r="AF19" s="1"/>
  <c r="F19" s="1"/>
  <c r="AE20"/>
  <c r="AF20" s="1"/>
  <c r="F20" s="1"/>
  <c r="AE21"/>
  <c r="AF21" s="1"/>
  <c r="F21" s="1"/>
  <c r="AE22"/>
  <c r="AF22" s="1"/>
  <c r="F22" s="1"/>
  <c r="AE23"/>
  <c r="AF23" s="1"/>
  <c r="F23" s="1"/>
  <c r="AE24"/>
  <c r="AF24" s="1"/>
  <c r="F24" s="1"/>
  <c r="AE25"/>
  <c r="AF25" s="1"/>
  <c r="F25" s="1"/>
  <c r="AE26"/>
  <c r="AF26" s="1"/>
  <c r="F26" s="1"/>
  <c r="AE27"/>
  <c r="AF27" s="1"/>
  <c r="F27" s="1"/>
  <c r="AE28"/>
  <c r="AF28" s="1"/>
  <c r="F28" s="1"/>
  <c r="AE29"/>
  <c r="AF29" s="1"/>
  <c r="AE30"/>
  <c r="AF30" s="1"/>
  <c r="AE31"/>
  <c r="AF31" s="1"/>
  <c r="AE32"/>
  <c r="AF32" s="1"/>
  <c r="AE33"/>
  <c r="AF33" s="1"/>
  <c r="AE34"/>
  <c r="AF34" s="1"/>
  <c r="AE35"/>
  <c r="AF35" s="1"/>
  <c r="AE36"/>
  <c r="AF36" s="1"/>
  <c r="AE37"/>
  <c r="AF37" s="1"/>
  <c r="U9"/>
  <c r="V9" s="1"/>
  <c r="E9" s="1"/>
  <c r="U10"/>
  <c r="V10" s="1"/>
  <c r="E10" s="1"/>
  <c r="U11"/>
  <c r="V11" s="1"/>
  <c r="E11" s="1"/>
  <c r="U12"/>
  <c r="V12" s="1"/>
  <c r="E12" s="1"/>
  <c r="U13"/>
  <c r="V13" s="1"/>
  <c r="E13" s="1"/>
  <c r="U14"/>
  <c r="V14" s="1"/>
  <c r="E14" s="1"/>
  <c r="U15"/>
  <c r="V15" s="1"/>
  <c r="E15" s="1"/>
  <c r="U16"/>
  <c r="V16" s="1"/>
  <c r="E16" s="1"/>
  <c r="U17"/>
  <c r="V17" s="1"/>
  <c r="E17" s="1"/>
  <c r="U18"/>
  <c r="V18" s="1"/>
  <c r="E18" s="1"/>
  <c r="U19"/>
  <c r="V19" s="1"/>
  <c r="E19" s="1"/>
  <c r="U20"/>
  <c r="V20" s="1"/>
  <c r="E20" s="1"/>
  <c r="U21"/>
  <c r="V21" s="1"/>
  <c r="E21" s="1"/>
  <c r="U22"/>
  <c r="V22" s="1"/>
  <c r="E22" s="1"/>
  <c r="U23"/>
  <c r="V23" s="1"/>
  <c r="E23" s="1"/>
  <c r="U24"/>
  <c r="V24" s="1"/>
  <c r="E24" s="1"/>
  <c r="U25"/>
  <c r="V25" s="1"/>
  <c r="E25" s="1"/>
  <c r="U26"/>
  <c r="V26" s="1"/>
  <c r="E26" s="1"/>
  <c r="U27"/>
  <c r="V27" s="1"/>
  <c r="E27" s="1"/>
  <c r="U28"/>
  <c r="V28" s="1"/>
  <c r="E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E29"/>
  <c r="F29"/>
  <c r="G29"/>
  <c r="H29"/>
  <c r="I29"/>
  <c r="E30"/>
  <c r="F30"/>
  <c r="G30"/>
  <c r="H30"/>
  <c r="I30"/>
  <c r="E31"/>
  <c r="F31"/>
  <c r="G31"/>
  <c r="H31"/>
  <c r="I31"/>
  <c r="E32"/>
  <c r="F32"/>
  <c r="G32"/>
  <c r="H32"/>
  <c r="I32"/>
  <c r="E33"/>
  <c r="F33"/>
  <c r="G33"/>
  <c r="H33"/>
  <c r="I33"/>
  <c r="E34"/>
  <c r="F34"/>
  <c r="G34"/>
  <c r="H34"/>
  <c r="I34"/>
  <c r="E35"/>
  <c r="F35"/>
  <c r="G35"/>
  <c r="H35"/>
  <c r="I35"/>
  <c r="E36"/>
  <c r="F36"/>
  <c r="G36"/>
  <c r="H36"/>
  <c r="I36"/>
  <c r="E37"/>
  <c r="F37"/>
  <c r="G37"/>
  <c r="H37"/>
  <c r="I37"/>
  <c r="J9"/>
  <c r="L9" s="1"/>
  <c r="J10"/>
  <c r="L10" s="1"/>
  <c r="J11"/>
  <c r="L11" s="1"/>
  <c r="J12"/>
  <c r="L12" s="1"/>
  <c r="J13"/>
  <c r="L13" s="1"/>
  <c r="J14"/>
  <c r="J15"/>
  <c r="L15" s="1"/>
  <c r="J16"/>
  <c r="J17"/>
  <c r="L17" s="1"/>
  <c r="J18"/>
  <c r="L18" s="1"/>
  <c r="J19"/>
  <c r="J20"/>
  <c r="L20" s="1"/>
  <c r="J21"/>
  <c r="L21" s="1"/>
  <c r="J22"/>
  <c r="L22" s="1"/>
  <c r="J23"/>
  <c r="L23" s="1"/>
  <c r="J24"/>
  <c r="L24" s="1"/>
  <c r="J25"/>
  <c r="J26"/>
  <c r="L26" s="1"/>
  <c r="J27"/>
  <c r="L27" s="1"/>
  <c r="J28"/>
  <c r="L28" s="1"/>
  <c r="J29"/>
  <c r="L29" s="1"/>
  <c r="J30"/>
  <c r="L30" s="1"/>
  <c r="J31"/>
  <c r="L31" s="1"/>
  <c r="J32"/>
  <c r="L32" s="1"/>
  <c r="J33"/>
  <c r="J34"/>
  <c r="J35"/>
  <c r="L35" s="1"/>
  <c r="J36"/>
  <c r="J37"/>
  <c r="I8"/>
  <c r="AZ8"/>
  <c r="H8" s="1"/>
  <c r="AP8"/>
  <c r="G8" s="1"/>
  <c r="AF8"/>
  <c r="F8" s="1"/>
  <c r="V8"/>
  <c r="E8" s="1"/>
  <c r="AC10" i="5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T22"/>
  <c r="U22"/>
  <c r="E22"/>
  <c r="F22"/>
  <c r="G22"/>
  <c r="H22"/>
  <c r="T25"/>
  <c r="U25"/>
  <c r="E25"/>
  <c r="F25"/>
  <c r="G25"/>
  <c r="H25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3"/>
  <c r="U23"/>
  <c r="T24"/>
  <c r="U24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3"/>
  <c r="U43"/>
  <c r="T44"/>
  <c r="U44"/>
  <c r="H55" i="3" l="1"/>
  <c r="G55"/>
  <c r="I55"/>
  <c r="K55" s="1"/>
  <c r="H53"/>
  <c r="G53"/>
  <c r="I53"/>
  <c r="K53" s="1"/>
  <c r="H52"/>
  <c r="G52"/>
  <c r="I52"/>
  <c r="K52" s="1"/>
  <c r="H51"/>
  <c r="G51"/>
  <c r="I51"/>
  <c r="K51" s="1"/>
  <c r="H50"/>
  <c r="G50"/>
  <c r="I50"/>
  <c r="K50" s="1"/>
  <c r="H48"/>
  <c r="G48"/>
  <c r="I48"/>
  <c r="J25" i="5"/>
  <c r="L25" s="1"/>
  <c r="J22"/>
  <c r="H45" i="3"/>
  <c r="I45" s="1"/>
  <c r="L45" s="1"/>
  <c r="H49" i="2"/>
  <c r="G49"/>
  <c r="I49"/>
  <c r="E10" i="5"/>
  <c r="F10"/>
  <c r="G10"/>
  <c r="H10"/>
  <c r="J10"/>
  <c r="L10"/>
  <c r="E11"/>
  <c r="F11"/>
  <c r="G11"/>
  <c r="H11"/>
  <c r="J11"/>
  <c r="L11"/>
  <c r="E12"/>
  <c r="F12"/>
  <c r="G12"/>
  <c r="H12"/>
  <c r="J12"/>
  <c r="L12"/>
  <c r="E13"/>
  <c r="F13"/>
  <c r="G13"/>
  <c r="H13"/>
  <c r="J13"/>
  <c r="L13"/>
  <c r="E14"/>
  <c r="F14"/>
  <c r="G14"/>
  <c r="H14"/>
  <c r="J14"/>
  <c r="L14"/>
  <c r="E15"/>
  <c r="F15"/>
  <c r="G15"/>
  <c r="H15"/>
  <c r="J15"/>
  <c r="L15"/>
  <c r="E16"/>
  <c r="F16"/>
  <c r="G16"/>
  <c r="H16"/>
  <c r="J16"/>
  <c r="L16"/>
  <c r="E17"/>
  <c r="F17"/>
  <c r="G17"/>
  <c r="H17"/>
  <c r="J17"/>
  <c r="L17"/>
  <c r="E18"/>
  <c r="F18"/>
  <c r="G18"/>
  <c r="H18"/>
  <c r="J18"/>
  <c r="L18"/>
  <c r="E19"/>
  <c r="F19"/>
  <c r="G19"/>
  <c r="H19"/>
  <c r="J19"/>
  <c r="L19"/>
  <c r="E20"/>
  <c r="F20"/>
  <c r="G20"/>
  <c r="H20"/>
  <c r="J20"/>
  <c r="L20"/>
  <c r="F21"/>
  <c r="H21"/>
  <c r="J21"/>
  <c r="L21"/>
  <c r="E23"/>
  <c r="F23"/>
  <c r="G23"/>
  <c r="H23"/>
  <c r="J23"/>
  <c r="L23"/>
  <c r="E24"/>
  <c r="F24"/>
  <c r="G24"/>
  <c r="H24"/>
  <c r="J24"/>
  <c r="L24"/>
  <c r="E26"/>
  <c r="F26"/>
  <c r="G26"/>
  <c r="H26"/>
  <c r="J26"/>
  <c r="L26"/>
  <c r="E27"/>
  <c r="F27"/>
  <c r="G27"/>
  <c r="H27"/>
  <c r="J27"/>
  <c r="L27"/>
  <c r="E28"/>
  <c r="F28"/>
  <c r="G28"/>
  <c r="H28"/>
  <c r="J28"/>
  <c r="L28"/>
  <c r="E29"/>
  <c r="F29"/>
  <c r="G29"/>
  <c r="H29"/>
  <c r="L29"/>
  <c r="E30"/>
  <c r="F30"/>
  <c r="G30"/>
  <c r="H30"/>
  <c r="J30"/>
  <c r="L30"/>
  <c r="E31"/>
  <c r="F31"/>
  <c r="G31"/>
  <c r="H31"/>
  <c r="J31"/>
  <c r="L31"/>
  <c r="E32"/>
  <c r="F32"/>
  <c r="G32"/>
  <c r="H32"/>
  <c r="J32"/>
  <c r="L32"/>
  <c r="E33"/>
  <c r="F33"/>
  <c r="G33"/>
  <c r="H33"/>
  <c r="J33"/>
  <c r="L33"/>
  <c r="E34"/>
  <c r="F34"/>
  <c r="G34"/>
  <c r="H34"/>
  <c r="J34"/>
  <c r="L34"/>
  <c r="E35"/>
  <c r="F35"/>
  <c r="G35"/>
  <c r="H35"/>
  <c r="J35"/>
  <c r="L35"/>
  <c r="E36"/>
  <c r="F36"/>
  <c r="G36"/>
  <c r="H36"/>
  <c r="J36"/>
  <c r="L36"/>
  <c r="E37"/>
  <c r="F37"/>
  <c r="G37"/>
  <c r="H37"/>
  <c r="J37"/>
  <c r="L37"/>
  <c r="E38"/>
  <c r="F38"/>
  <c r="G38"/>
  <c r="H38"/>
  <c r="J38"/>
  <c r="L38"/>
  <c r="E39"/>
  <c r="F39"/>
  <c r="G39"/>
  <c r="H39"/>
  <c r="J39"/>
  <c r="L39"/>
  <c r="E40"/>
  <c r="F40"/>
  <c r="G40"/>
  <c r="H40"/>
  <c r="J40"/>
  <c r="L40"/>
  <c r="E41"/>
  <c r="F41"/>
  <c r="G41"/>
  <c r="H41"/>
  <c r="J41"/>
  <c r="L41"/>
  <c r="E43"/>
  <c r="F43"/>
  <c r="G43"/>
  <c r="H43"/>
  <c r="J43"/>
  <c r="L43"/>
  <c r="E44"/>
  <c r="F44"/>
  <c r="G44"/>
  <c r="H44"/>
  <c r="J44"/>
  <c r="L44"/>
  <c r="BD8"/>
  <c r="BE8" s="1"/>
  <c r="AU8"/>
  <c r="AV8" s="1"/>
  <c r="AL8"/>
  <c r="AM8" s="1"/>
  <c r="G8" s="1"/>
  <c r="AC8"/>
  <c r="AD8" s="1"/>
  <c r="F8" s="1"/>
  <c r="T8"/>
  <c r="U8" s="1"/>
  <c r="E8" s="1"/>
  <c r="AB26" i="3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G28" i="2"/>
  <c r="F28"/>
  <c r="BH13" i="4"/>
  <c r="BI13"/>
  <c r="BH14"/>
  <c r="BI14"/>
  <c r="BH15"/>
  <c r="BI15"/>
  <c r="BH16"/>
  <c r="BI16"/>
  <c r="BH17"/>
  <c r="BI17"/>
  <c r="BH18"/>
  <c r="BI18"/>
  <c r="BH19"/>
  <c r="BI19"/>
  <c r="BH20"/>
  <c r="BI20"/>
  <c r="BH21"/>
  <c r="BI21"/>
  <c r="BH22"/>
  <c r="BI22"/>
  <c r="BH23"/>
  <c r="BI23"/>
  <c r="BH24"/>
  <c r="BI24"/>
  <c r="BH25"/>
  <c r="BI25"/>
  <c r="BH26"/>
  <c r="BI26"/>
  <c r="BH27"/>
  <c r="BI27"/>
  <c r="BH28"/>
  <c r="BI28"/>
  <c r="BH29"/>
  <c r="BI29"/>
  <c r="BH30"/>
  <c r="BI30"/>
  <c r="BH31"/>
  <c r="BI31"/>
  <c r="BH32"/>
  <c r="BI32"/>
  <c r="BH33"/>
  <c r="BI33"/>
  <c r="BH34"/>
  <c r="BI34"/>
  <c r="BH35"/>
  <c r="BI35"/>
  <c r="BH36"/>
  <c r="BI36"/>
  <c r="BH37"/>
  <c r="BI37"/>
  <c r="BH38"/>
  <c r="BI38"/>
  <c r="BH39"/>
  <c r="BI39"/>
  <c r="BH40"/>
  <c r="BI40"/>
  <c r="BH41"/>
  <c r="BI41"/>
  <c r="BH42"/>
  <c r="BI42"/>
  <c r="BH43"/>
  <c r="BI43"/>
  <c r="BH44"/>
  <c r="BI44"/>
  <c r="BH45"/>
  <c r="BI45"/>
  <c r="BH12"/>
  <c r="BI12" s="1"/>
  <c r="H12" s="1"/>
  <c r="AO12"/>
  <c r="AN12"/>
  <c r="AX13"/>
  <c r="AY13"/>
  <c r="AX14"/>
  <c r="AY14"/>
  <c r="AX15"/>
  <c r="AY15"/>
  <c r="AX16"/>
  <c r="AY16"/>
  <c r="AX17"/>
  <c r="AY17"/>
  <c r="AX18"/>
  <c r="AY18"/>
  <c r="AX19"/>
  <c r="AY19"/>
  <c r="AX20"/>
  <c r="AY20"/>
  <c r="AX21"/>
  <c r="AY21"/>
  <c r="AX22"/>
  <c r="AY22"/>
  <c r="AX23"/>
  <c r="AY23"/>
  <c r="AX24"/>
  <c r="AY24"/>
  <c r="AX25"/>
  <c r="AY25"/>
  <c r="AX26"/>
  <c r="AY26"/>
  <c r="AX27"/>
  <c r="AY27"/>
  <c r="AX28"/>
  <c r="AY28"/>
  <c r="AX29"/>
  <c r="AY29"/>
  <c r="AX30"/>
  <c r="AY30"/>
  <c r="AX31"/>
  <c r="AY31"/>
  <c r="AX32"/>
  <c r="AY32"/>
  <c r="AX33"/>
  <c r="AY33"/>
  <c r="AX34"/>
  <c r="AY34"/>
  <c r="AX35"/>
  <c r="AY35"/>
  <c r="AX36"/>
  <c r="AY36"/>
  <c r="AX37"/>
  <c r="AY37"/>
  <c r="AX38"/>
  <c r="AY38"/>
  <c r="AX39"/>
  <c r="AY39"/>
  <c r="AX40"/>
  <c r="AY40"/>
  <c r="AX41"/>
  <c r="AY41"/>
  <c r="AX42"/>
  <c r="AY42"/>
  <c r="AX43"/>
  <c r="AY43"/>
  <c r="AX44"/>
  <c r="AY44"/>
  <c r="AX45"/>
  <c r="AY45"/>
  <c r="AX12"/>
  <c r="AY12" s="1"/>
  <c r="G12" s="1"/>
  <c r="AN13"/>
  <c r="AO13" s="1"/>
  <c r="F13" s="1"/>
  <c r="AN14"/>
  <c r="AO14" s="1"/>
  <c r="F14" s="1"/>
  <c r="AN15"/>
  <c r="AO15" s="1"/>
  <c r="F15" s="1"/>
  <c r="AN16"/>
  <c r="AO16" s="1"/>
  <c r="F16" s="1"/>
  <c r="AN17"/>
  <c r="AO17" s="1"/>
  <c r="F17" s="1"/>
  <c r="AN18"/>
  <c r="AO18" s="1"/>
  <c r="F18" s="1"/>
  <c r="AN19"/>
  <c r="AO19" s="1"/>
  <c r="F19" s="1"/>
  <c r="AN20"/>
  <c r="AO20" s="1"/>
  <c r="F20" s="1"/>
  <c r="AN21"/>
  <c r="AO21" s="1"/>
  <c r="F21" s="1"/>
  <c r="AN22"/>
  <c r="AO22" s="1"/>
  <c r="F22" s="1"/>
  <c r="AN23"/>
  <c r="AO23" s="1"/>
  <c r="F23" s="1"/>
  <c r="AN24"/>
  <c r="AO24" s="1"/>
  <c r="F24" s="1"/>
  <c r="AN25"/>
  <c r="AO25" s="1"/>
  <c r="F25" s="1"/>
  <c r="AN26"/>
  <c r="AO26" s="1"/>
  <c r="F26" s="1"/>
  <c r="AN27"/>
  <c r="AO27" s="1"/>
  <c r="F27" s="1"/>
  <c r="AN28"/>
  <c r="AO28" s="1"/>
  <c r="F28" s="1"/>
  <c r="AN29"/>
  <c r="AO29" s="1"/>
  <c r="F29" s="1"/>
  <c r="AN30"/>
  <c r="AO30" s="1"/>
  <c r="F30" s="1"/>
  <c r="AN31"/>
  <c r="AO31" s="1"/>
  <c r="F31" s="1"/>
  <c r="AN32"/>
  <c r="AO32" s="1"/>
  <c r="F32" s="1"/>
  <c r="AN33"/>
  <c r="AO33" s="1"/>
  <c r="F33" s="1"/>
  <c r="AN34"/>
  <c r="AO34" s="1"/>
  <c r="F34" s="1"/>
  <c r="AN35"/>
  <c r="AO35" s="1"/>
  <c r="F35" s="1"/>
  <c r="AN36"/>
  <c r="AO36" s="1"/>
  <c r="F36" s="1"/>
  <c r="AN37"/>
  <c r="AO37" s="1"/>
  <c r="F37" s="1"/>
  <c r="AN38"/>
  <c r="AO38" s="1"/>
  <c r="F38" s="1"/>
  <c r="AN39"/>
  <c r="AO39" s="1"/>
  <c r="F39" s="1"/>
  <c r="AN40"/>
  <c r="AO40" s="1"/>
  <c r="F40" s="1"/>
  <c r="AN41"/>
  <c r="AO41" s="1"/>
  <c r="F41" s="1"/>
  <c r="AN42"/>
  <c r="AO42" s="1"/>
  <c r="F42" s="1"/>
  <c r="AN43"/>
  <c r="AO43" s="1"/>
  <c r="F43" s="1"/>
  <c r="AN44"/>
  <c r="AO44" s="1"/>
  <c r="F44" s="1"/>
  <c r="AN45"/>
  <c r="AO45" s="1"/>
  <c r="F45" s="1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12"/>
  <c r="AE12" s="1"/>
  <c r="E12" s="1"/>
  <c r="T29"/>
  <c r="U29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U12"/>
  <c r="T12"/>
  <c r="D13"/>
  <c r="E13"/>
  <c r="G13"/>
  <c r="H13"/>
  <c r="D14"/>
  <c r="E14"/>
  <c r="G14"/>
  <c r="H14"/>
  <c r="D15"/>
  <c r="E15"/>
  <c r="G15"/>
  <c r="H15"/>
  <c r="D16"/>
  <c r="E16"/>
  <c r="G16"/>
  <c r="H16"/>
  <c r="D17"/>
  <c r="E17"/>
  <c r="G17"/>
  <c r="H17"/>
  <c r="D18"/>
  <c r="E18"/>
  <c r="G18"/>
  <c r="H18"/>
  <c r="D19"/>
  <c r="E19"/>
  <c r="G19"/>
  <c r="H19"/>
  <c r="D20"/>
  <c r="E20"/>
  <c r="G20"/>
  <c r="H20"/>
  <c r="D21"/>
  <c r="E21"/>
  <c r="G21"/>
  <c r="H21"/>
  <c r="D22"/>
  <c r="E22"/>
  <c r="G22"/>
  <c r="H22"/>
  <c r="D23"/>
  <c r="E23"/>
  <c r="G23"/>
  <c r="H23"/>
  <c r="D24"/>
  <c r="E24"/>
  <c r="G24"/>
  <c r="H24"/>
  <c r="D25"/>
  <c r="E25"/>
  <c r="G25"/>
  <c r="H25"/>
  <c r="D26"/>
  <c r="E26"/>
  <c r="G26"/>
  <c r="H26"/>
  <c r="D27"/>
  <c r="E27"/>
  <c r="G27"/>
  <c r="H27"/>
  <c r="D28"/>
  <c r="E28"/>
  <c r="G28"/>
  <c r="H28"/>
  <c r="D29"/>
  <c r="E29"/>
  <c r="G29"/>
  <c r="H29"/>
  <c r="D30"/>
  <c r="E30"/>
  <c r="G30"/>
  <c r="H30"/>
  <c r="D31"/>
  <c r="E31"/>
  <c r="G31"/>
  <c r="H31"/>
  <c r="D32"/>
  <c r="E32"/>
  <c r="G32"/>
  <c r="H32"/>
  <c r="D33"/>
  <c r="E33"/>
  <c r="G33"/>
  <c r="H33"/>
  <c r="D34"/>
  <c r="E34"/>
  <c r="G34"/>
  <c r="H34"/>
  <c r="D35"/>
  <c r="E35"/>
  <c r="G35"/>
  <c r="H35"/>
  <c r="D36"/>
  <c r="E36"/>
  <c r="G36"/>
  <c r="H36"/>
  <c r="D37"/>
  <c r="E37"/>
  <c r="G37"/>
  <c r="H37"/>
  <c r="D38"/>
  <c r="E38"/>
  <c r="G38"/>
  <c r="H38"/>
  <c r="D39"/>
  <c r="E39"/>
  <c r="G39"/>
  <c r="H39"/>
  <c r="D40"/>
  <c r="E40"/>
  <c r="G40"/>
  <c r="H40"/>
  <c r="D41"/>
  <c r="E41"/>
  <c r="G41"/>
  <c r="H41"/>
  <c r="D42"/>
  <c r="E42"/>
  <c r="G42"/>
  <c r="H42"/>
  <c r="D43"/>
  <c r="E43"/>
  <c r="G43"/>
  <c r="H43"/>
  <c r="D44"/>
  <c r="E44"/>
  <c r="G44"/>
  <c r="H44"/>
  <c r="D45"/>
  <c r="E45"/>
  <c r="G45"/>
  <c r="H45"/>
  <c r="F12"/>
  <c r="D12"/>
  <c r="BC13" i="3"/>
  <c r="BD13" s="1"/>
  <c r="H13" s="1"/>
  <c r="BC14"/>
  <c r="BD14" s="1"/>
  <c r="H14" s="1"/>
  <c r="BC15"/>
  <c r="BD15" s="1"/>
  <c r="H15" s="1"/>
  <c r="BC16"/>
  <c r="BD16" s="1"/>
  <c r="H16" s="1"/>
  <c r="BC17"/>
  <c r="BD17" s="1"/>
  <c r="H17" s="1"/>
  <c r="BC18"/>
  <c r="BD18" s="1"/>
  <c r="H18" s="1"/>
  <c r="BC19"/>
  <c r="BD19" s="1"/>
  <c r="H19" s="1"/>
  <c r="BC20"/>
  <c r="BD20" s="1"/>
  <c r="H20" s="1"/>
  <c r="BC21"/>
  <c r="BD21" s="1"/>
  <c r="H21" s="1"/>
  <c r="BC22"/>
  <c r="BD22" s="1"/>
  <c r="H22" s="1"/>
  <c r="BC23"/>
  <c r="BD23" s="1"/>
  <c r="H23" s="1"/>
  <c r="BC24"/>
  <c r="BD24" s="1"/>
  <c r="H24" s="1"/>
  <c r="BC25"/>
  <c r="BD25" s="1"/>
  <c r="H25" s="1"/>
  <c r="BC26"/>
  <c r="BD26" s="1"/>
  <c r="H26" s="1"/>
  <c r="BC27"/>
  <c r="BD27" s="1"/>
  <c r="H27" s="1"/>
  <c r="BC28"/>
  <c r="BD28" s="1"/>
  <c r="H28" s="1"/>
  <c r="BC29"/>
  <c r="BD29" s="1"/>
  <c r="H29" s="1"/>
  <c r="BC30"/>
  <c r="BD30" s="1"/>
  <c r="H30" s="1"/>
  <c r="BC31"/>
  <c r="BD31" s="1"/>
  <c r="H31" s="1"/>
  <c r="BC32"/>
  <c r="BD32" s="1"/>
  <c r="H32" s="1"/>
  <c r="BC33"/>
  <c r="BD33" s="1"/>
  <c r="H33" s="1"/>
  <c r="BC34"/>
  <c r="BD34" s="1"/>
  <c r="H34" s="1"/>
  <c r="BC35"/>
  <c r="BD35" s="1"/>
  <c r="H35" s="1"/>
  <c r="BC36"/>
  <c r="BD36" s="1"/>
  <c r="H36" s="1"/>
  <c r="BC37"/>
  <c r="BD37" s="1"/>
  <c r="H37" s="1"/>
  <c r="BC38"/>
  <c r="BD38" s="1"/>
  <c r="H38" s="1"/>
  <c r="BC39"/>
  <c r="BD39" s="1"/>
  <c r="H39" s="1"/>
  <c r="BC40"/>
  <c r="BD40" s="1"/>
  <c r="H40" s="1"/>
  <c r="BC41"/>
  <c r="BD41" s="1"/>
  <c r="H41" s="1"/>
  <c r="BC42"/>
  <c r="BD42" s="1"/>
  <c r="H42" s="1"/>
  <c r="BC43"/>
  <c r="BD43" s="1"/>
  <c r="H43" s="1"/>
  <c r="BC44"/>
  <c r="BD44" s="1"/>
  <c r="H44" s="1"/>
  <c r="AT13"/>
  <c r="AU13"/>
  <c r="G13" s="1"/>
  <c r="AT14"/>
  <c r="AU14"/>
  <c r="G14" s="1"/>
  <c r="AT15"/>
  <c r="AU15"/>
  <c r="G15" s="1"/>
  <c r="AT16"/>
  <c r="AU16"/>
  <c r="G16" s="1"/>
  <c r="AT17"/>
  <c r="AU17"/>
  <c r="G17" s="1"/>
  <c r="AT18"/>
  <c r="AU18"/>
  <c r="G18" s="1"/>
  <c r="AT19"/>
  <c r="AU19"/>
  <c r="G19" s="1"/>
  <c r="AT20"/>
  <c r="AU20"/>
  <c r="G20" s="1"/>
  <c r="AT21"/>
  <c r="AU21"/>
  <c r="G21" s="1"/>
  <c r="AT22"/>
  <c r="AU22"/>
  <c r="G22" s="1"/>
  <c r="AT23"/>
  <c r="AU23"/>
  <c r="G23" s="1"/>
  <c r="AT24"/>
  <c r="AU24"/>
  <c r="G24" s="1"/>
  <c r="AT25"/>
  <c r="AU25"/>
  <c r="G25" s="1"/>
  <c r="AT26"/>
  <c r="AU26"/>
  <c r="G26" s="1"/>
  <c r="AT27"/>
  <c r="AU27"/>
  <c r="G27" s="1"/>
  <c r="AT28"/>
  <c r="AU28"/>
  <c r="G28" s="1"/>
  <c r="AT29"/>
  <c r="AU29"/>
  <c r="G29" s="1"/>
  <c r="AT30"/>
  <c r="AU30"/>
  <c r="G30" s="1"/>
  <c r="AT31"/>
  <c r="AU31"/>
  <c r="G31" s="1"/>
  <c r="AT32"/>
  <c r="AU32"/>
  <c r="G32" s="1"/>
  <c r="AT33"/>
  <c r="AU33"/>
  <c r="G33" s="1"/>
  <c r="AT34"/>
  <c r="AU34"/>
  <c r="G34" s="1"/>
  <c r="AT35"/>
  <c r="AU35"/>
  <c r="G35" s="1"/>
  <c r="AT36"/>
  <c r="AU36"/>
  <c r="G36" s="1"/>
  <c r="AT37"/>
  <c r="AU37"/>
  <c r="G37" s="1"/>
  <c r="AT38"/>
  <c r="AU38"/>
  <c r="G38" s="1"/>
  <c r="AT39"/>
  <c r="AU39"/>
  <c r="G39" s="1"/>
  <c r="AT40"/>
  <c r="AU40"/>
  <c r="G40" s="1"/>
  <c r="AT41"/>
  <c r="AU41"/>
  <c r="G41" s="1"/>
  <c r="AT42"/>
  <c r="AU42"/>
  <c r="G42" s="1"/>
  <c r="AT43"/>
  <c r="AU43"/>
  <c r="G43" s="1"/>
  <c r="AT44"/>
  <c r="AU44"/>
  <c r="G44" s="1"/>
  <c r="AK13"/>
  <c r="AL13"/>
  <c r="F13" s="1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F24" s="1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F40"/>
  <c r="F41"/>
  <c r="F42"/>
  <c r="F43"/>
  <c r="F44"/>
  <c r="T40"/>
  <c r="D40" s="1"/>
  <c r="T41"/>
  <c r="D41" s="1"/>
  <c r="T42"/>
  <c r="D42" s="1"/>
  <c r="T43"/>
  <c r="D43" s="1"/>
  <c r="T44"/>
  <c r="D44" s="1"/>
  <c r="AB13"/>
  <c r="AC13"/>
  <c r="E13" s="1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E40" s="1"/>
  <c r="AB41"/>
  <c r="AC41"/>
  <c r="E41" s="1"/>
  <c r="AB42"/>
  <c r="AC42"/>
  <c r="E42" s="1"/>
  <c r="AB43"/>
  <c r="AC43"/>
  <c r="E43" s="1"/>
  <c r="AB44"/>
  <c r="AC44"/>
  <c r="E44" s="1"/>
  <c r="S13"/>
  <c r="T13"/>
  <c r="D13" s="1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T26"/>
  <c r="T27"/>
  <c r="T28"/>
  <c r="T29"/>
  <c r="T30"/>
  <c r="T31"/>
  <c r="T32"/>
  <c r="T33"/>
  <c r="T34"/>
  <c r="T35"/>
  <c r="T36"/>
  <c r="T37"/>
  <c r="T38"/>
  <c r="T39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I32" s="1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BC12"/>
  <c r="AT12"/>
  <c r="AU12" s="1"/>
  <c r="G12" s="1"/>
  <c r="AK12"/>
  <c r="AL12" s="1"/>
  <c r="F12" s="1"/>
  <c r="AB12"/>
  <c r="AC12" s="1"/>
  <c r="E12" s="1"/>
  <c r="S12"/>
  <c r="T12" s="1"/>
  <c r="D12" s="1"/>
  <c r="BC13" i="2"/>
  <c r="BD13"/>
  <c r="H13" s="1"/>
  <c r="BC14"/>
  <c r="BD14"/>
  <c r="H14" s="1"/>
  <c r="BC15"/>
  <c r="BD15"/>
  <c r="H15" s="1"/>
  <c r="BC16"/>
  <c r="BD16"/>
  <c r="H16" s="1"/>
  <c r="BC17"/>
  <c r="BD17"/>
  <c r="H17" s="1"/>
  <c r="BC18"/>
  <c r="BD18"/>
  <c r="H18" s="1"/>
  <c r="BC19"/>
  <c r="BD19"/>
  <c r="H19" s="1"/>
  <c r="BC20"/>
  <c r="BD20"/>
  <c r="H20" s="1"/>
  <c r="BC21"/>
  <c r="BD21"/>
  <c r="H21" s="1"/>
  <c r="BC22"/>
  <c r="BD22"/>
  <c r="H22" s="1"/>
  <c r="BC23"/>
  <c r="BD23"/>
  <c r="H23" s="1"/>
  <c r="BC24"/>
  <c r="BD24"/>
  <c r="H24" s="1"/>
  <c r="BC25"/>
  <c r="BD25"/>
  <c r="H25" s="1"/>
  <c r="BC26"/>
  <c r="BD26"/>
  <c r="H26" s="1"/>
  <c r="BC27"/>
  <c r="BD27"/>
  <c r="H27" s="1"/>
  <c r="BC28"/>
  <c r="BD28"/>
  <c r="H28" s="1"/>
  <c r="BC29"/>
  <c r="BD29"/>
  <c r="H29" s="1"/>
  <c r="BC30"/>
  <c r="BD30"/>
  <c r="H30" s="1"/>
  <c r="BC31"/>
  <c r="BD31"/>
  <c r="H31" s="1"/>
  <c r="BC32"/>
  <c r="BD32"/>
  <c r="H32" s="1"/>
  <c r="BC33"/>
  <c r="BD33"/>
  <c r="H33" s="1"/>
  <c r="BC34"/>
  <c r="BD34"/>
  <c r="H34" s="1"/>
  <c r="BC35"/>
  <c r="BD35"/>
  <c r="H35" s="1"/>
  <c r="BC36"/>
  <c r="BD36"/>
  <c r="H36" s="1"/>
  <c r="BC37"/>
  <c r="BD37"/>
  <c r="H37" s="1"/>
  <c r="BC38"/>
  <c r="BD38"/>
  <c r="H38" s="1"/>
  <c r="BC39"/>
  <c r="BD39"/>
  <c r="H39" s="1"/>
  <c r="BC40"/>
  <c r="BD40"/>
  <c r="H40" s="1"/>
  <c r="BC41"/>
  <c r="BD41"/>
  <c r="H41" s="1"/>
  <c r="BC42"/>
  <c r="BD42"/>
  <c r="H42" s="1"/>
  <c r="BC43"/>
  <c r="BD43"/>
  <c r="H43" s="1"/>
  <c r="BC44"/>
  <c r="BD44"/>
  <c r="H44" s="1"/>
  <c r="BC45"/>
  <c r="BD45"/>
  <c r="H45" s="1"/>
  <c r="BC46"/>
  <c r="BD46"/>
  <c r="H46" s="1"/>
  <c r="BC47"/>
  <c r="BD47"/>
  <c r="H47" s="1"/>
  <c r="BC48"/>
  <c r="BD48"/>
  <c r="H48" s="1"/>
  <c r="AT13"/>
  <c r="AU13"/>
  <c r="G13" s="1"/>
  <c r="AT14"/>
  <c r="AU14"/>
  <c r="G14" s="1"/>
  <c r="AT15"/>
  <c r="AU15"/>
  <c r="G15" s="1"/>
  <c r="AT16"/>
  <c r="AU16"/>
  <c r="G16" s="1"/>
  <c r="AT17"/>
  <c r="AU17"/>
  <c r="G17" s="1"/>
  <c r="AT18"/>
  <c r="AU18"/>
  <c r="G18" s="1"/>
  <c r="AT19"/>
  <c r="AU19"/>
  <c r="G19" s="1"/>
  <c r="AT20"/>
  <c r="AU20"/>
  <c r="G20" s="1"/>
  <c r="AT21"/>
  <c r="AU21"/>
  <c r="G21" s="1"/>
  <c r="AT22"/>
  <c r="AU22"/>
  <c r="G22" s="1"/>
  <c r="AT23"/>
  <c r="AU23"/>
  <c r="G23" s="1"/>
  <c r="AT24"/>
  <c r="AU24"/>
  <c r="G24" s="1"/>
  <c r="AT25"/>
  <c r="AU25"/>
  <c r="G25" s="1"/>
  <c r="AT26"/>
  <c r="AU26"/>
  <c r="G26" s="1"/>
  <c r="AT27"/>
  <c r="AU27"/>
  <c r="G27" s="1"/>
  <c r="AT29"/>
  <c r="AU29"/>
  <c r="G29" s="1"/>
  <c r="AT30"/>
  <c r="AU30"/>
  <c r="G30" s="1"/>
  <c r="AT31"/>
  <c r="AU31"/>
  <c r="G31" s="1"/>
  <c r="AT32"/>
  <c r="AU32"/>
  <c r="G32" s="1"/>
  <c r="AT33"/>
  <c r="AU33"/>
  <c r="G33" s="1"/>
  <c r="AT34"/>
  <c r="AU34"/>
  <c r="G34" s="1"/>
  <c r="AT35"/>
  <c r="AU35"/>
  <c r="G35" s="1"/>
  <c r="AT36"/>
  <c r="AU36"/>
  <c r="G36" s="1"/>
  <c r="AT37"/>
  <c r="AU37"/>
  <c r="G37" s="1"/>
  <c r="AT38"/>
  <c r="AU38"/>
  <c r="G38" s="1"/>
  <c r="AT39"/>
  <c r="AU39"/>
  <c r="G39" s="1"/>
  <c r="AT40"/>
  <c r="AU40"/>
  <c r="G40" s="1"/>
  <c r="AT41"/>
  <c r="AU41"/>
  <c r="G41" s="1"/>
  <c r="AT42"/>
  <c r="AU42"/>
  <c r="G42" s="1"/>
  <c r="AT43"/>
  <c r="AU43"/>
  <c r="G43" s="1"/>
  <c r="AT44"/>
  <c r="AU44"/>
  <c r="G44" s="1"/>
  <c r="AT45"/>
  <c r="AU45"/>
  <c r="G45" s="1"/>
  <c r="AT46"/>
  <c r="AU46"/>
  <c r="G46" s="1"/>
  <c r="AT47"/>
  <c r="AU47"/>
  <c r="G47" s="1"/>
  <c r="AT48"/>
  <c r="AU48"/>
  <c r="G48" s="1"/>
  <c r="AK12"/>
  <c r="AL12" s="1"/>
  <c r="BC12"/>
  <c r="BD12" s="1"/>
  <c r="AT12"/>
  <c r="AU12" s="1"/>
  <c r="G12" s="1"/>
  <c r="AK13"/>
  <c r="AL13" s="1"/>
  <c r="F13" s="1"/>
  <c r="AK14"/>
  <c r="AL14" s="1"/>
  <c r="F14" s="1"/>
  <c r="AK15"/>
  <c r="AL15" s="1"/>
  <c r="F15" s="1"/>
  <c r="AK16"/>
  <c r="AL16" s="1"/>
  <c r="F16" s="1"/>
  <c r="AK17"/>
  <c r="AL17" s="1"/>
  <c r="F17" s="1"/>
  <c r="AK18"/>
  <c r="AL18" s="1"/>
  <c r="F18" s="1"/>
  <c r="AK19"/>
  <c r="AL19" s="1"/>
  <c r="F19" s="1"/>
  <c r="AK20"/>
  <c r="AL20" s="1"/>
  <c r="F20" s="1"/>
  <c r="AK21"/>
  <c r="AL21" s="1"/>
  <c r="F21" s="1"/>
  <c r="AK22"/>
  <c r="AL22" s="1"/>
  <c r="F22" s="1"/>
  <c r="AK23"/>
  <c r="AL23" s="1"/>
  <c r="F23" s="1"/>
  <c r="AK24"/>
  <c r="AL24" s="1"/>
  <c r="F24" s="1"/>
  <c r="AK25"/>
  <c r="AL25" s="1"/>
  <c r="F25" s="1"/>
  <c r="AK26"/>
  <c r="AL26" s="1"/>
  <c r="F26" s="1"/>
  <c r="AK27"/>
  <c r="AL27" s="1"/>
  <c r="F27" s="1"/>
  <c r="AK29"/>
  <c r="AL29" s="1"/>
  <c r="F29" s="1"/>
  <c r="AK30"/>
  <c r="AL30" s="1"/>
  <c r="F30" s="1"/>
  <c r="AK31"/>
  <c r="AL31" s="1"/>
  <c r="F31" s="1"/>
  <c r="AK32"/>
  <c r="AL32" s="1"/>
  <c r="F32" s="1"/>
  <c r="AK33"/>
  <c r="AL33" s="1"/>
  <c r="F33" s="1"/>
  <c r="AK34"/>
  <c r="AL34" s="1"/>
  <c r="F34" s="1"/>
  <c r="AK35"/>
  <c r="AL35" s="1"/>
  <c r="F35" s="1"/>
  <c r="AK36"/>
  <c r="AL36" s="1"/>
  <c r="F36" s="1"/>
  <c r="AK37"/>
  <c r="AL37" s="1"/>
  <c r="F37" s="1"/>
  <c r="AK38"/>
  <c r="AL38" s="1"/>
  <c r="F38" s="1"/>
  <c r="AK39"/>
  <c r="AL39" s="1"/>
  <c r="F39" s="1"/>
  <c r="AK40"/>
  <c r="AL40" s="1"/>
  <c r="F40" s="1"/>
  <c r="AK41"/>
  <c r="AL41" s="1"/>
  <c r="F41" s="1"/>
  <c r="AK42"/>
  <c r="AL42" s="1"/>
  <c r="F42" s="1"/>
  <c r="AK43"/>
  <c r="AL43" s="1"/>
  <c r="F43" s="1"/>
  <c r="AK44"/>
  <c r="AL44" s="1"/>
  <c r="F44" s="1"/>
  <c r="AK45"/>
  <c r="AL45" s="1"/>
  <c r="F45" s="1"/>
  <c r="AK46"/>
  <c r="AL46" s="1"/>
  <c r="F46" s="1"/>
  <c r="AK47"/>
  <c r="AL47" s="1"/>
  <c r="F47" s="1"/>
  <c r="AK48"/>
  <c r="AL48" s="1"/>
  <c r="F48" s="1"/>
  <c r="AB13"/>
  <c r="AC13" s="1"/>
  <c r="E13" s="1"/>
  <c r="AB14"/>
  <c r="AC14" s="1"/>
  <c r="E14" s="1"/>
  <c r="AB15"/>
  <c r="AC15" s="1"/>
  <c r="E15" s="1"/>
  <c r="AB16"/>
  <c r="AC16" s="1"/>
  <c r="E16" s="1"/>
  <c r="AB17"/>
  <c r="AC17" s="1"/>
  <c r="E17" s="1"/>
  <c r="AB18"/>
  <c r="AC18" s="1"/>
  <c r="E18" s="1"/>
  <c r="AB19"/>
  <c r="AC19" s="1"/>
  <c r="E19" s="1"/>
  <c r="AB20"/>
  <c r="AC20" s="1"/>
  <c r="E20" s="1"/>
  <c r="AB21"/>
  <c r="AC21" s="1"/>
  <c r="E21" s="1"/>
  <c r="AB22"/>
  <c r="AC22" s="1"/>
  <c r="E22" s="1"/>
  <c r="AB23"/>
  <c r="AC23" s="1"/>
  <c r="E23" s="1"/>
  <c r="AB24"/>
  <c r="AC24" s="1"/>
  <c r="E24" s="1"/>
  <c r="AB25"/>
  <c r="AC25" s="1"/>
  <c r="E25" s="1"/>
  <c r="AB26"/>
  <c r="AC26" s="1"/>
  <c r="E26" s="1"/>
  <c r="AB27"/>
  <c r="AC27" s="1"/>
  <c r="E27" s="1"/>
  <c r="E28"/>
  <c r="AB29"/>
  <c r="AC29" s="1"/>
  <c r="E29" s="1"/>
  <c r="AB30"/>
  <c r="AC30" s="1"/>
  <c r="E30" s="1"/>
  <c r="AB31"/>
  <c r="AC31" s="1"/>
  <c r="E31" s="1"/>
  <c r="AB32"/>
  <c r="AC32" s="1"/>
  <c r="E32" s="1"/>
  <c r="AB33"/>
  <c r="AC33" s="1"/>
  <c r="E33" s="1"/>
  <c r="AB34"/>
  <c r="AC34" s="1"/>
  <c r="E34" s="1"/>
  <c r="AB35"/>
  <c r="AC35" s="1"/>
  <c r="E35" s="1"/>
  <c r="AB36"/>
  <c r="AC36" s="1"/>
  <c r="E36" s="1"/>
  <c r="AB37"/>
  <c r="AC37" s="1"/>
  <c r="E37" s="1"/>
  <c r="AB38"/>
  <c r="AC38" s="1"/>
  <c r="E38" s="1"/>
  <c r="AB39"/>
  <c r="AC39" s="1"/>
  <c r="E39" s="1"/>
  <c r="AB40"/>
  <c r="AC40" s="1"/>
  <c r="E40" s="1"/>
  <c r="AB41"/>
  <c r="AC41" s="1"/>
  <c r="E41" s="1"/>
  <c r="AB42"/>
  <c r="AC42" s="1"/>
  <c r="E42" s="1"/>
  <c r="AB43"/>
  <c r="AC43" s="1"/>
  <c r="E43" s="1"/>
  <c r="AB44"/>
  <c r="AC44" s="1"/>
  <c r="E44" s="1"/>
  <c r="AB45"/>
  <c r="AC45" s="1"/>
  <c r="E45" s="1"/>
  <c r="AB46"/>
  <c r="AC46" s="1"/>
  <c r="E46" s="1"/>
  <c r="AB47"/>
  <c r="AC47" s="1"/>
  <c r="E47" s="1"/>
  <c r="AB48"/>
  <c r="AC48" s="1"/>
  <c r="E48" s="1"/>
  <c r="AB12"/>
  <c r="AC12" s="1"/>
  <c r="S13"/>
  <c r="T13" s="1"/>
  <c r="D13" s="1"/>
  <c r="S14"/>
  <c r="T14" s="1"/>
  <c r="D14" s="1"/>
  <c r="S15"/>
  <c r="T15" s="1"/>
  <c r="D15" s="1"/>
  <c r="S16"/>
  <c r="T16" s="1"/>
  <c r="D16" s="1"/>
  <c r="S17"/>
  <c r="T17" s="1"/>
  <c r="D17" s="1"/>
  <c r="S18"/>
  <c r="T18" s="1"/>
  <c r="D18" s="1"/>
  <c r="S19"/>
  <c r="T19" s="1"/>
  <c r="D19" s="1"/>
  <c r="S20"/>
  <c r="T20" s="1"/>
  <c r="D20" s="1"/>
  <c r="S21"/>
  <c r="T21" s="1"/>
  <c r="D21" s="1"/>
  <c r="S22"/>
  <c r="T22" s="1"/>
  <c r="D22" s="1"/>
  <c r="S23"/>
  <c r="T23" s="1"/>
  <c r="D23" s="1"/>
  <c r="S24"/>
  <c r="T24" s="1"/>
  <c r="D24" s="1"/>
  <c r="S25"/>
  <c r="T25" s="1"/>
  <c r="D25" s="1"/>
  <c r="S26"/>
  <c r="T26" s="1"/>
  <c r="D26" s="1"/>
  <c r="S27"/>
  <c r="T27" s="1"/>
  <c r="D27" s="1"/>
  <c r="T28"/>
  <c r="D28" s="1"/>
  <c r="S29"/>
  <c r="T29" s="1"/>
  <c r="D29" s="1"/>
  <c r="S30"/>
  <c r="T30" s="1"/>
  <c r="D30" s="1"/>
  <c r="S31"/>
  <c r="T31" s="1"/>
  <c r="D31" s="1"/>
  <c r="S32"/>
  <c r="T32" s="1"/>
  <c r="D32" s="1"/>
  <c r="S33"/>
  <c r="T33" s="1"/>
  <c r="D33" s="1"/>
  <c r="S34"/>
  <c r="T34" s="1"/>
  <c r="D34" s="1"/>
  <c r="S35"/>
  <c r="T35" s="1"/>
  <c r="D35" s="1"/>
  <c r="S36"/>
  <c r="T36" s="1"/>
  <c r="D36" s="1"/>
  <c r="S37"/>
  <c r="T37" s="1"/>
  <c r="D37" s="1"/>
  <c r="S38"/>
  <c r="T38" s="1"/>
  <c r="D38" s="1"/>
  <c r="S39"/>
  <c r="T39" s="1"/>
  <c r="D39" s="1"/>
  <c r="S40"/>
  <c r="T40" s="1"/>
  <c r="D40" s="1"/>
  <c r="S41"/>
  <c r="T41" s="1"/>
  <c r="D41" s="1"/>
  <c r="S42"/>
  <c r="T42" s="1"/>
  <c r="D42" s="1"/>
  <c r="S43"/>
  <c r="T43" s="1"/>
  <c r="D43" s="1"/>
  <c r="S44"/>
  <c r="T44" s="1"/>
  <c r="D44" s="1"/>
  <c r="S45"/>
  <c r="T45" s="1"/>
  <c r="D45" s="1"/>
  <c r="S46"/>
  <c r="T46" s="1"/>
  <c r="D46" s="1"/>
  <c r="S47"/>
  <c r="T47" s="1"/>
  <c r="D47" s="1"/>
  <c r="S48"/>
  <c r="T48" s="1"/>
  <c r="D48" s="1"/>
  <c r="S12"/>
  <c r="T12" s="1"/>
  <c r="BD12" i="3" l="1"/>
  <c r="H12" s="1"/>
  <c r="I12" s="1"/>
  <c r="K12" s="1"/>
  <c r="H8" i="5"/>
  <c r="I8"/>
  <c r="J8"/>
  <c r="L8" s="1"/>
  <c r="I39" i="3"/>
  <c r="K39" s="1"/>
  <c r="I37"/>
  <c r="K37" s="1"/>
  <c r="I36"/>
  <c r="K36" s="1"/>
  <c r="I33"/>
  <c r="K33" s="1"/>
  <c r="K32"/>
  <c r="I31"/>
  <c r="K31" s="1"/>
  <c r="I30"/>
  <c r="K30" s="1"/>
  <c r="I28"/>
  <c r="K28" s="1"/>
  <c r="I27"/>
  <c r="K27" s="1"/>
  <c r="I20"/>
  <c r="I18"/>
  <c r="K18" s="1"/>
  <c r="I17"/>
  <c r="K17" s="1"/>
  <c r="I15"/>
  <c r="K15" s="1"/>
  <c r="I44"/>
  <c r="K44" s="1"/>
  <c r="I43"/>
  <c r="K43" s="1"/>
  <c r="I42"/>
  <c r="K42" s="1"/>
  <c r="I38"/>
  <c r="K38" s="1"/>
  <c r="I21"/>
  <c r="I16"/>
  <c r="K16" s="1"/>
  <c r="I14"/>
  <c r="K14" s="1"/>
  <c r="I25"/>
  <c r="K25" s="1"/>
  <c r="I22"/>
  <c r="K22" s="1"/>
  <c r="I19"/>
  <c r="K19" s="1"/>
  <c r="I24"/>
  <c r="K24" s="1"/>
  <c r="I29"/>
  <c r="K29" s="1"/>
  <c r="I26"/>
  <c r="K26" s="1"/>
  <c r="I23"/>
  <c r="K23" s="1"/>
  <c r="I35"/>
  <c r="K35" s="1"/>
  <c r="I34"/>
  <c r="K34" s="1"/>
  <c r="I41"/>
  <c r="K41" s="1"/>
  <c r="I13"/>
  <c r="I40"/>
  <c r="K40" s="1"/>
  <c r="I35" i="2"/>
  <c r="K35" s="1"/>
  <c r="I46"/>
  <c r="K46" s="1"/>
  <c r="I30"/>
  <c r="K30" s="1"/>
  <c r="I44"/>
  <c r="K44" s="1"/>
  <c r="I45"/>
  <c r="K45" s="1"/>
  <c r="I36"/>
  <c r="K36" s="1"/>
  <c r="I12" i="4"/>
  <c r="K12" s="1"/>
  <c r="I28" i="2"/>
  <c r="K28" s="1"/>
  <c r="I27"/>
  <c r="K27" s="1"/>
  <c r="I26"/>
  <c r="K26" s="1"/>
  <c r="I41"/>
  <c r="K41" s="1"/>
  <c r="I39"/>
  <c r="K39" s="1"/>
  <c r="I32"/>
  <c r="K32" s="1"/>
  <c r="I37"/>
  <c r="K37" s="1"/>
  <c r="I25"/>
  <c r="K25" s="1"/>
  <c r="I23"/>
  <c r="K23" s="1"/>
  <c r="I43"/>
  <c r="K43" s="1"/>
  <c r="I20"/>
  <c r="K20" s="1"/>
  <c r="I19"/>
  <c r="K19" s="1"/>
  <c r="I48"/>
  <c r="K48" s="1"/>
  <c r="I40"/>
  <c r="K40" s="1"/>
  <c r="I22"/>
  <c r="K22" s="1"/>
  <c r="I18"/>
  <c r="K18" s="1"/>
  <c r="I31"/>
  <c r="K31" s="1"/>
  <c r="I21"/>
  <c r="K21" s="1"/>
  <c r="I15"/>
  <c r="K15" s="1"/>
  <c r="I34"/>
  <c r="K34" s="1"/>
  <c r="I33"/>
  <c r="K33" s="1"/>
  <c r="I42"/>
  <c r="K42" s="1"/>
  <c r="I29"/>
  <c r="K29" s="1"/>
  <c r="I17"/>
  <c r="K17" s="1"/>
  <c r="I16"/>
  <c r="K16" s="1"/>
  <c r="I14"/>
  <c r="K14" s="1"/>
  <c r="I47"/>
  <c r="K47" s="1"/>
  <c r="I38"/>
  <c r="K38" s="1"/>
  <c r="I24"/>
  <c r="K24" s="1"/>
  <c r="I13"/>
  <c r="K13" s="1"/>
  <c r="I20" i="4"/>
  <c r="K20" s="1"/>
  <c r="I19"/>
  <c r="K19" s="1"/>
  <c r="I24"/>
  <c r="K24" s="1"/>
  <c r="I31"/>
  <c r="K31" s="1"/>
  <c r="I23"/>
  <c r="K23" s="1"/>
  <c r="I28"/>
  <c r="K28" s="1"/>
  <c r="I33"/>
  <c r="K33" s="1"/>
  <c r="I45"/>
  <c r="K45" s="1"/>
  <c r="I43"/>
  <c r="K43" s="1"/>
  <c r="I42"/>
  <c r="K42" s="1"/>
  <c r="I17"/>
  <c r="K17" s="1"/>
  <c r="I36"/>
  <c r="K36" s="1"/>
  <c r="I39"/>
  <c r="K39" s="1"/>
  <c r="I26"/>
  <c r="K26" s="1"/>
  <c r="I25"/>
  <c r="K25" s="1"/>
  <c r="I16"/>
  <c r="K16" s="1"/>
  <c r="I44"/>
  <c r="K44" s="1"/>
  <c r="I13"/>
  <c r="K13" s="1"/>
  <c r="I15"/>
  <c r="K15" s="1"/>
  <c r="I41"/>
  <c r="K41" s="1"/>
  <c r="I22"/>
  <c r="K22" s="1"/>
  <c r="I40"/>
  <c r="K40" s="1"/>
  <c r="I27"/>
  <c r="K27" s="1"/>
  <c r="I21"/>
  <c r="K21" s="1"/>
  <c r="I37"/>
  <c r="K37" s="1"/>
  <c r="I35"/>
  <c r="K35" s="1"/>
  <c r="I14"/>
  <c r="K14" s="1"/>
  <c r="I30"/>
  <c r="K30" s="1"/>
  <c r="I18"/>
  <c r="K18" s="1"/>
  <c r="I34"/>
  <c r="K34" s="1"/>
  <c r="I32"/>
  <c r="K32" s="1"/>
  <c r="I38"/>
  <c r="K38" s="1"/>
  <c r="I29"/>
  <c r="K29" s="1"/>
  <c r="H12" i="2"/>
  <c r="F12"/>
  <c r="E12"/>
  <c r="D12"/>
  <c r="I12" l="1"/>
  <c r="K12" s="1"/>
</calcChain>
</file>

<file path=xl/comments1.xml><?xml version="1.0" encoding="utf-8"?>
<comments xmlns="http://schemas.openxmlformats.org/spreadsheetml/2006/main">
  <authors>
    <author>JAMES</author>
  </authors>
  <commentList>
    <comment ref="K30" author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CON QUIEN  O CUAL CIPA TRABAJO
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JAMES:</t>
        </r>
        <r>
          <rPr>
            <sz val="9"/>
            <color indexed="81"/>
            <rFont val="Tahoma"/>
            <family val="2"/>
          </rPr>
          <t xml:space="preserve">
Con cual cipa Trabajo</t>
        </r>
      </text>
    </comment>
  </commentList>
</comments>
</file>

<file path=xl/comments2.xml><?xml version="1.0" encoding="utf-8"?>
<comments xmlns="http://schemas.openxmlformats.org/spreadsheetml/2006/main">
  <authors>
    <author>JAMES</author>
  </authors>
  <commentList>
    <comment ref="K2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enviar escaneo de la matricula y codigo</t>
        </r>
      </text>
    </comment>
    <comment ref="K29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2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
</t>
        </r>
      </text>
    </comment>
    <comment ref="K33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4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
</t>
        </r>
      </text>
    </comment>
    <comment ref="K36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39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1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2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3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4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</commentList>
</comments>
</file>

<file path=xl/comments3.xml><?xml version="1.0" encoding="utf-8"?>
<comments xmlns="http://schemas.openxmlformats.org/spreadsheetml/2006/main">
  <authors>
    <author>JAMES</author>
  </authors>
  <commentList>
    <comment ref="K13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Importante escaniar examen y enviar al correo</t>
        </r>
      </text>
    </comment>
  </commentList>
</comments>
</file>

<file path=xl/comments4.xml><?xml version="1.0" encoding="utf-8"?>
<comments xmlns="http://schemas.openxmlformats.org/spreadsheetml/2006/main">
  <authors>
    <author>JAMES</author>
  </authors>
  <commentList>
    <comment ref="K40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JAMES:
enviar escaneo de la matricula y codigo</t>
        </r>
      </text>
    </comment>
    <comment ref="K41" authorId="0">
      <text>
        <r>
          <rPr>
            <b/>
            <sz val="9"/>
            <color indexed="81"/>
            <rFont val="Tahoma"/>
            <charset val="1"/>
          </rPr>
          <t>JAMES:</t>
        </r>
        <r>
          <rPr>
            <sz val="9"/>
            <color indexed="81"/>
            <rFont val="Tahoma"/>
            <charset val="1"/>
          </rPr>
          <t xml:space="preserve">
enviar escaneo de la matricula y codigo</t>
        </r>
      </text>
    </comment>
  </commentList>
</comments>
</file>

<file path=xl/sharedStrings.xml><?xml version="1.0" encoding="utf-8"?>
<sst xmlns="http://schemas.openxmlformats.org/spreadsheetml/2006/main" count="677" uniqueCount="248">
  <si>
    <t>MORENO POSADA ADRIANA AMPARO</t>
  </si>
  <si>
    <t>PEREZ RAMIREZ NANCY LILIANA</t>
  </si>
  <si>
    <t>ARGUELLO URREA LAURA ALEJANDRA</t>
  </si>
  <si>
    <t>AVILA JAIME ANDREA</t>
  </si>
  <si>
    <t>AYALA TORRES LEONARDO</t>
  </si>
  <si>
    <t>BERBEO CAVIEDES JOHNY</t>
  </si>
  <si>
    <t>BERMUDEZ GARCIA NINY YOHANA</t>
  </si>
  <si>
    <t>CABEZAS MORENO LUZ NELLY</t>
  </si>
  <si>
    <t>CALDERON GARNICA LEIDY MARCELA</t>
  </si>
  <si>
    <t>ESLAVA FONSECA CRISTIAN DANIEL</t>
  </si>
  <si>
    <t>FLOREZ MENDOZA NANCY PATRICIA</t>
  </si>
  <si>
    <t>GALLEJO JUAN ALEJANDRO</t>
  </si>
  <si>
    <t>GUZMAN GUITIERREZ SHIRLEY</t>
  </si>
  <si>
    <t>HERNANDEZ CASTAÑO JUAN CARLOS</t>
  </si>
  <si>
    <t>HERNANDEZ HERRERA ADRIANA YICETH</t>
  </si>
  <si>
    <t>LANZA RODRIGUEZ NYDIA MILENA</t>
  </si>
  <si>
    <t>LEON HERNANDEZ GINA MARCELA</t>
  </si>
  <si>
    <t>LOPEZ FUERTE FREDY ALEXANDER</t>
  </si>
  <si>
    <t>MELO ACOSTA DIANA PAOLA</t>
  </si>
  <si>
    <t>MUÑOZ GARCIA LEIDY GINETH</t>
  </si>
  <si>
    <t>PATIÑO CAROLINA</t>
  </si>
  <si>
    <t>DAZA HERNANDEZ GLORIA ELSY</t>
  </si>
  <si>
    <t>PEDRAZA JAIMES NELSON MEDARDO</t>
  </si>
  <si>
    <t>PINILLA RUIZ MERY JEAN</t>
  </si>
  <si>
    <t>RODRIGUEZ GUATAME WILSON EDUARDO</t>
  </si>
  <si>
    <t>RODRIGUEZ RODRIGUEZ  DELLY ALEJANDRA</t>
  </si>
  <si>
    <t>ROMERO CASTIBLANCO MARIA JANETH</t>
  </si>
  <si>
    <t>RUBIANO PIÑEROS DEISY YOJANA</t>
  </si>
  <si>
    <t>SALAZAR LESMES MATILDE</t>
  </si>
  <si>
    <t>TAPIERO PINZON SANDRA MILENA</t>
  </si>
  <si>
    <t>URBINA MENDEZ LIDA NURY</t>
  </si>
  <si>
    <t>VARGAS GARCIA SADRA MARIA</t>
  </si>
  <si>
    <t>BELLO GARNICA OSCAR ARTURO</t>
  </si>
  <si>
    <t>BOCANEGRA KEVIN ORLANDO</t>
  </si>
  <si>
    <t>GALINDO GALINDEZ ANDRES</t>
  </si>
  <si>
    <t>HERNANDEZ MARTINEZ HEBERT ANDRES</t>
  </si>
  <si>
    <t>MUÑOZ JIMENEZ HEIDY ALEXANDRA</t>
  </si>
  <si>
    <t>PINEDA CABRA SANDRA GIOVANA</t>
  </si>
  <si>
    <t>PRIETO CASTRO LADY JOHANA</t>
  </si>
  <si>
    <t>RAYRAN GOMEZ YENNY PAULINA</t>
  </si>
  <si>
    <t>SANCHEZ ORJUELA ADRIANA MARIA</t>
  </si>
  <si>
    <t>URUEÑA QUIACHA JINNETT PAOLA</t>
  </si>
  <si>
    <t>SIN CODIGO</t>
  </si>
  <si>
    <t>DEF</t>
  </si>
  <si>
    <t>SUMA</t>
  </si>
  <si>
    <t>LOPEZ BELLO JULIA EMILCE</t>
  </si>
  <si>
    <t>BONILLA MORENO  JASBLEIDY</t>
  </si>
  <si>
    <t>SINCODIGO</t>
  </si>
  <si>
    <t>RODRIGUEZ VIVAS WILLIAM HERNAN</t>
  </si>
  <si>
    <t>QUIROGA GIRALDO SANDRA MILENA</t>
  </si>
  <si>
    <t>ALMARIO MURCIA NURY</t>
  </si>
  <si>
    <t>DUCUARA CAITA ANDREA LILLYAM</t>
  </si>
  <si>
    <t>RODRIGUEZ GONZALEZ SANDRA MILENA</t>
  </si>
  <si>
    <t>VEGA TOVAR JEYMY PATRICIA</t>
  </si>
  <si>
    <t>TARAZONA MONTOYA ERIK FABIAN</t>
  </si>
  <si>
    <t>RODRIGUEZ ALCALA LUISA FERNANDA</t>
  </si>
  <si>
    <t>PIÑEROS BOTERO LUSI GABRIEL</t>
  </si>
  <si>
    <t>FUQUENE RAMIREZ CRISTIAN ANDRES</t>
  </si>
  <si>
    <t>CELIS PALACIO DIANA PATRICIA</t>
  </si>
  <si>
    <t>RAYO HERNANDEZ HASBLEIDY JUSSET</t>
  </si>
  <si>
    <t xml:space="preserve">MENDEZ ROBLES RAMON ALEJANDRO </t>
  </si>
  <si>
    <t>ANYELA GUZMAN ORTIZ</t>
  </si>
  <si>
    <t>CRUZ ORTIZ DIANA MAYERLY</t>
  </si>
  <si>
    <t>ROJAS CABRERA LUZ MILA</t>
  </si>
  <si>
    <t>UNIVERSIDAD    DEL     TOLIMA     IDEAD    CREAD    BOGOTA</t>
  </si>
  <si>
    <t xml:space="preserve">SUS NOTAS HASTA EL DIA </t>
  </si>
  <si>
    <t>ORGANICA</t>
  </si>
  <si>
    <t>HAMMES  R   GARAVITO  S</t>
  </si>
  <si>
    <t>CRITERIOS    DE  EVALUACION    PORTAFOLIO</t>
  </si>
  <si>
    <t>EJ=EJERCICIOS</t>
  </si>
  <si>
    <t>A= Asistencia</t>
  </si>
  <si>
    <t>E=Ensayo</t>
  </si>
  <si>
    <t>M=Mapa Conceptual</t>
  </si>
  <si>
    <t>C=Control Lectura</t>
  </si>
  <si>
    <t>TT=Trabajo Tutorial</t>
  </si>
  <si>
    <t>L=laboratorio</t>
  </si>
  <si>
    <t>totales</t>
  </si>
  <si>
    <t>Tutoria 1</t>
  </si>
  <si>
    <t>Tutoria 2</t>
  </si>
  <si>
    <t>Tutoria 3</t>
  </si>
  <si>
    <t>Tutoria 4</t>
  </si>
  <si>
    <t>Tutoria 5</t>
  </si>
  <si>
    <t xml:space="preserve">Nombres   /   </t>
  </si>
  <si>
    <t>E.P</t>
  </si>
  <si>
    <t>c1</t>
  </si>
  <si>
    <t>A</t>
  </si>
  <si>
    <t>E</t>
  </si>
  <si>
    <t>C</t>
  </si>
  <si>
    <t>M</t>
  </si>
  <si>
    <t>TT</t>
  </si>
  <si>
    <t>R</t>
  </si>
  <si>
    <t>L</t>
  </si>
  <si>
    <t>total</t>
  </si>
  <si>
    <t>EJ</t>
  </si>
  <si>
    <t>def</t>
  </si>
  <si>
    <t>Total</t>
  </si>
  <si>
    <t>Fulanito Tal Cual Prueba</t>
  </si>
  <si>
    <t>codigo</t>
  </si>
  <si>
    <t>Biologia grupo 3</t>
  </si>
  <si>
    <t>Biologia grupo 1</t>
  </si>
  <si>
    <t>R= Resumen Video</t>
  </si>
  <si>
    <t>Comportamiento Animal</t>
  </si>
  <si>
    <t>LOPEZ RIVAS DIANA MARCELA</t>
  </si>
  <si>
    <t>VILLAMIL CARDENAS DILSA KATERINE</t>
  </si>
  <si>
    <t>GARZON BUSTOS CRISTIAN CAMILO</t>
  </si>
  <si>
    <t xml:space="preserve">MORA PERDOMO RAUL </t>
  </si>
  <si>
    <t>GUZMAN DIAZ OLGA INES</t>
  </si>
  <si>
    <t>LOPEZ MARTINEZ IRINA PAOLA</t>
  </si>
  <si>
    <t>RONCANCIO RUIZ DORIS GENITH</t>
  </si>
  <si>
    <t>RODRIGUEZ CAMPOS YIMENDY PAOLA</t>
  </si>
  <si>
    <t>MORALES RODRIGUEZ SANDRA LILIANA</t>
  </si>
  <si>
    <t xml:space="preserve">CUERVO GONZALEZ CARMENZA </t>
  </si>
  <si>
    <t>PERALTA NUÑEZ MARIBEL ELENA</t>
  </si>
  <si>
    <t>JIMENEZ ROJAS LUZ HERMINDA</t>
  </si>
  <si>
    <t xml:space="preserve">RODRIGUEZ RUEDA AMANDA </t>
  </si>
  <si>
    <t>SERRANO PEÑA MARTHA LUCIA</t>
  </si>
  <si>
    <t>BAUTISTA MANCIPE LUZ DILMA</t>
  </si>
  <si>
    <t>BERNAL RUBIO INGRID PAOLA</t>
  </si>
  <si>
    <t xml:space="preserve">VELASQUEZ GOMEZ MARISELA </t>
  </si>
  <si>
    <t>AHUMADA RIVERA ANA MILENA</t>
  </si>
  <si>
    <t>RODRIGUEZ BARRETO FLOR BELCY</t>
  </si>
  <si>
    <t>ALONSO APONTE DEISY MABEL</t>
  </si>
  <si>
    <t>AMAYA SANCHEZ JOHANNA CATALINA</t>
  </si>
  <si>
    <t>CUELLAR GONZÁLEZ JUDITH ANDREA</t>
  </si>
  <si>
    <t>BALLESTEROS ALVARADO LUCY JOHANA</t>
  </si>
  <si>
    <t>CORRALES MORENO GINA PAOLA</t>
  </si>
  <si>
    <t xml:space="preserve">SOSA CHAPARRO NATHALY </t>
  </si>
  <si>
    <t>OROZCO PEDROZA YURANIS YUSETH</t>
  </si>
  <si>
    <t>GONZALEZ GARZON ENITH JHOANA</t>
  </si>
  <si>
    <t>ROMERO CASTILLO LEYDI VIVIANA</t>
  </si>
  <si>
    <t>GARCIA CAÑON ANA BEATRIZ</t>
  </si>
  <si>
    <t>SANDOVAL  ORTIZ SINDY DAYHAN</t>
  </si>
  <si>
    <t>BAQUERO BELLO EDWIN LEONARDO</t>
  </si>
  <si>
    <t>PG</t>
  </si>
  <si>
    <t xml:space="preserve">OTALORA VILLAMIL  MARTHA LUCIA </t>
  </si>
  <si>
    <t>PINEDA ALVAREZ  JENNY JOHANNA</t>
  </si>
  <si>
    <t>RODRIGUEZ  MONSALVE PATRICIA</t>
  </si>
  <si>
    <t>GAMBOA JAIMES FREDDY OMAR</t>
  </si>
  <si>
    <t>GOMEZ GARZON MARCELA</t>
  </si>
  <si>
    <t>GUERRERO A  CARLOS  IVAN</t>
  </si>
  <si>
    <t>7 DE ABRIL</t>
  </si>
  <si>
    <t>caracol</t>
  </si>
  <si>
    <t>palomas</t>
  </si>
  <si>
    <t>jardin</t>
  </si>
  <si>
    <t>g</t>
  </si>
  <si>
    <t>MAYORGA PARRA JAKELINE</t>
  </si>
  <si>
    <t>JEREZ PEREZ  NEFER</t>
  </si>
  <si>
    <t>ver</t>
  </si>
  <si>
    <t>SANTACRUZ INCHINA VICTOR</t>
  </si>
  <si>
    <t>F</t>
  </si>
  <si>
    <t>MURILLO RIOS ALBA JANNETH</t>
  </si>
  <si>
    <t>C2</t>
  </si>
  <si>
    <t>Biologia grupo1 Kennedy</t>
  </si>
  <si>
    <t>TUTORIAS</t>
  </si>
  <si>
    <t>ALFONSO RIVEROS ADRIANA ALEXANDRA</t>
  </si>
  <si>
    <t>ARDILA MENDEZ CINDY PAOLA</t>
  </si>
  <si>
    <t>CEDANO SANCHEZ NATALIA</t>
  </si>
  <si>
    <t>CORRAL LEYTON DIANA CAROLINA</t>
  </si>
  <si>
    <t>DIAZ PARODIS KARIME CECILIA</t>
  </si>
  <si>
    <t>FLOREZ CORTES YENNIFFER</t>
  </si>
  <si>
    <t>FRANCO GONZALEZ ZOLEY</t>
  </si>
  <si>
    <t>GONZALEZ GARZON GIDA SIRLEY</t>
  </si>
  <si>
    <t>GUTIERREZ PEÑA DIANA JAZMIN</t>
  </si>
  <si>
    <t xml:space="preserve"> HENAO HENAO ADRIANA</t>
  </si>
  <si>
    <t>IZQUIERDO DUARTE FRANCY GINETT</t>
  </si>
  <si>
    <t>JARAMILLO FLOREZ KATHERINE</t>
  </si>
  <si>
    <t>MORA DIAZ GLORIA AURORA</t>
  </si>
  <si>
    <t>MUÑOZ VANEGAS BLANCA NIDIA</t>
  </si>
  <si>
    <t>OSORIO MORA NIDIA ALEXANDRA</t>
  </si>
  <si>
    <t>PARRA ESPINOSA JEIMMY ANDREA</t>
  </si>
  <si>
    <t>RAMIREZ ORTIZ NIDIA MAYERLI</t>
  </si>
  <si>
    <t>RODRIGUEZ MELENDEZ LUZ YANIRA</t>
  </si>
  <si>
    <t>RODRIGUEZ MELENDEZ MARTHA MILENA</t>
  </si>
  <si>
    <t>ROJAS GUERRA MARILUZ</t>
  </si>
  <si>
    <t>ROMERO SANCHEZ NYDIA CATHERINE</t>
  </si>
  <si>
    <t>SALAZAR GALEANO LUZ ADIELA</t>
  </si>
  <si>
    <t>SANCHEZ ROMERO LEIDY VIVIANA</t>
  </si>
  <si>
    <t>SANDOVAL TORRES GREISY</t>
  </si>
  <si>
    <t>WILCHES RODRIGUEZ LAURA CAMILA</t>
  </si>
  <si>
    <t>ANZOLA MARIA FERNANDA</t>
  </si>
  <si>
    <t>BOITA LUCERO</t>
  </si>
  <si>
    <t xml:space="preserve">CASANOVA BERMUDEZ MARIA MICAELINA </t>
  </si>
  <si>
    <t>CASTRO MONTES NATHALIA</t>
  </si>
  <si>
    <t>CLAVIJO LOPEZ BIVIANA</t>
  </si>
  <si>
    <t>GACHA CASTIBLANCO LEIDY MARCELA</t>
  </si>
  <si>
    <t>GALLO DIAZ  JORGE  STIVEN</t>
  </si>
  <si>
    <t>GODOY ORTIZ HENRY ALEXANDER</t>
  </si>
  <si>
    <t>GOMEZ HERNANDEZ JENNIFER CRISTINA</t>
  </si>
  <si>
    <t>GUTIERREZ SANABRIA NYDIA</t>
  </si>
  <si>
    <t>HERNANDEZ HERRERA LEIDY PAOLA</t>
  </si>
  <si>
    <t>IZQUIERDO ALTAMIRANDA EMELINA AZUCENA</t>
  </si>
  <si>
    <t>MARIÑO INFANTE LEONARDO</t>
  </si>
  <si>
    <t>MORALES PIRATEQUE JOSE HERNANDO</t>
  </si>
  <si>
    <t>MUÑETON HURTADO ANA ROCIO</t>
  </si>
  <si>
    <t>OLARTE RINCON ROSA MERCEDES</t>
  </si>
  <si>
    <t xml:space="preserve">PEDRAZA HERNANDEZ CATALINA </t>
  </si>
  <si>
    <t xml:space="preserve">ROA SANCHEZ SANDRA MILENA </t>
  </si>
  <si>
    <t>RODRIGUEZ MORA JOHM DARWIN</t>
  </si>
  <si>
    <t>RODRIGUEZ RAMOS KELLY JOHANA</t>
  </si>
  <si>
    <t>RODRIGUEZ VEGA OMAR ANDRES</t>
  </si>
  <si>
    <t>SANCHEZ HERNANDEZ DIEGO ALEJANDRO</t>
  </si>
  <si>
    <t>SEPULVEDA RODRIGUEZ JENNIFER ALEXANDRA</t>
  </si>
  <si>
    <t>ZAMUDIO RAMIREZ LYDA SORAIDA</t>
  </si>
  <si>
    <t>NAVARRO PANQUEVA MARLIN</t>
  </si>
  <si>
    <t>LOAIZA JIMENEZ TATIANA</t>
  </si>
  <si>
    <t>AGUAS FUENTES ANGIE NATHALY</t>
  </si>
  <si>
    <t>RENTERIA ARCE MIRYAN YOHANA</t>
  </si>
  <si>
    <t>SANCHEZ DORIS CAROLINA</t>
  </si>
  <si>
    <t>LOZANO ESPEJO CESAR ARMANDO</t>
  </si>
  <si>
    <t>GONZALEZ MUÑOZ MERCY YANET</t>
  </si>
  <si>
    <t>PTE MATRICULA</t>
  </si>
  <si>
    <t>FRANCO MOLANO JAVIER ALEJANDRO</t>
  </si>
  <si>
    <t>PEDRAZA H GLORIA ELSI</t>
  </si>
  <si>
    <t>AREVALO MARILUZ</t>
  </si>
  <si>
    <t>AREVALO RAMOS MARIA ELENA</t>
  </si>
  <si>
    <t xml:space="preserve">CARDENAS SOLORZANO LEYDI YOHANA </t>
  </si>
  <si>
    <t xml:space="preserve">CASTRO ROJAS AIDA HORTENSIA </t>
  </si>
  <si>
    <t xml:space="preserve">CIFUENTES CIFUENTES ELISABETH </t>
  </si>
  <si>
    <t xml:space="preserve">GONZALEZ BEJARANO ALEX FABRISIO </t>
  </si>
  <si>
    <t xml:space="preserve">GONZALEZ IMITOLA LAUREN DE JESUS </t>
  </si>
  <si>
    <t xml:space="preserve">GUTIERREZ GUARIN ALDEMAR </t>
  </si>
  <si>
    <t xml:space="preserve">LOPEZ SOTELO LAURA XIMENA </t>
  </si>
  <si>
    <t xml:space="preserve">MONTENEGRO USECHE NELLY JOHANA </t>
  </si>
  <si>
    <t xml:space="preserve">ORTIZ VILLAMIL JULY PAOLA </t>
  </si>
  <si>
    <t xml:space="preserve">PEREA SOLER ANDREA NATALI </t>
  </si>
  <si>
    <t xml:space="preserve">PÉREZ BENAVIDES FANDRY JULIANA </t>
  </si>
  <si>
    <t xml:space="preserve">RODRIGUEZ CALDERON RICHARD </t>
  </si>
  <si>
    <t xml:space="preserve">ROJAS MENDEZ CELSO RICARDO </t>
  </si>
  <si>
    <t xml:space="preserve">ROMERO PARRA ELVIS ULISES </t>
  </si>
  <si>
    <t xml:space="preserve">SARMIENTO SALAZAR LUZ DARY </t>
  </si>
  <si>
    <t xml:space="preserve">TARAZONA MONTOYA ERIK FABIAN </t>
  </si>
  <si>
    <t xml:space="preserve">VALERO QUINCHE MIGUEL ANGEL </t>
  </si>
  <si>
    <t>FAJARDO BUITRAGO JUDITH</t>
  </si>
  <si>
    <t>RIVERA ISABEL</t>
  </si>
  <si>
    <t>NIMISA PRIETO KAREN</t>
  </si>
  <si>
    <t>BAUTISTA LUZ DILMA</t>
  </si>
  <si>
    <t>AVILA MONTAÑA ALBA JANNETH</t>
  </si>
  <si>
    <t>CORDOBA BELTRAN YOLAMDA</t>
  </si>
  <si>
    <t>URREA LUIS MIGUEL</t>
  </si>
  <si>
    <t>ANGULO ORTIZ ESPERANZA</t>
  </si>
  <si>
    <t>RAMIREZ WILLINGTON JOSE</t>
  </si>
  <si>
    <t>COMBITA SINDY ALEXANDRA</t>
  </si>
  <si>
    <t>EJER</t>
  </si>
  <si>
    <t>EJR</t>
  </si>
  <si>
    <t>PABON SALAMANCA  NICOLAS</t>
  </si>
  <si>
    <t>DIAZ REYES SANDRA PATRICIA</t>
  </si>
  <si>
    <t>BETANCOURTH   BETANCOURTH  NOHORA</t>
  </si>
  <si>
    <t>MUÑOZ HEIDY ALEXANDRA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</si>
</sst>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Baskerville Old Face"/>
      <family val="1"/>
    </font>
    <font>
      <sz val="13"/>
      <name val="Arial"/>
      <family val="2"/>
    </font>
    <font>
      <sz val="10"/>
      <color theme="0" tint="-0.34998626667073579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6"/>
      <color theme="0" tint="-0.3499862666707357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7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2"/>
      <color rgb="FFFF0000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 vertical="top" wrapText="1"/>
    </xf>
    <xf numFmtId="0" fontId="1" fillId="2" borderId="23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0" fillId="2" borderId="0" xfId="0" applyFill="1"/>
    <xf numFmtId="0" fontId="24" fillId="2" borderId="0" xfId="0" applyFont="1" applyFill="1" applyAlignment="1">
      <alignment horizontal="left"/>
    </xf>
    <xf numFmtId="0" fontId="1" fillId="2" borderId="0" xfId="1" applyFill="1"/>
    <xf numFmtId="0" fontId="1" fillId="2" borderId="0" xfId="1" applyFont="1" applyFill="1" applyAlignment="1">
      <alignment horizontal="left"/>
    </xf>
    <xf numFmtId="0" fontId="1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/>
    <xf numFmtId="0" fontId="5" fillId="2" borderId="0" xfId="1" applyFont="1" applyFill="1" applyBorder="1"/>
    <xf numFmtId="0" fontId="3" fillId="2" borderId="1" xfId="1" applyFont="1" applyFill="1" applyBorder="1"/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/>
    <xf numFmtId="0" fontId="1" fillId="2" borderId="13" xfId="1" applyFont="1" applyFill="1" applyBorder="1"/>
    <xf numFmtId="0" fontId="1" fillId="2" borderId="1" xfId="1" applyFont="1" applyFill="1" applyBorder="1"/>
    <xf numFmtId="0" fontId="8" fillId="2" borderId="0" xfId="1" applyFont="1" applyFill="1" applyBorder="1"/>
    <xf numFmtId="0" fontId="6" fillId="2" borderId="0" xfId="1" applyFont="1" applyFill="1" applyBorder="1"/>
    <xf numFmtId="0" fontId="9" fillId="2" borderId="0" xfId="1" applyFont="1" applyFill="1" applyBorder="1"/>
    <xf numFmtId="0" fontId="1" fillId="2" borderId="0" xfId="1" applyFont="1" applyFill="1" applyBorder="1" applyAlignment="1">
      <alignment horizontal="left"/>
    </xf>
    <xf numFmtId="0" fontId="3" fillId="2" borderId="4" xfId="1" applyFont="1" applyFill="1" applyBorder="1"/>
    <xf numFmtId="0" fontId="1" fillId="2" borderId="3" xfId="1" applyFont="1" applyFill="1" applyBorder="1"/>
    <xf numFmtId="0" fontId="1" fillId="2" borderId="6" xfId="1" applyFont="1" applyFill="1" applyBorder="1"/>
    <xf numFmtId="0" fontId="1" fillId="2" borderId="11" xfId="1" applyFont="1" applyFill="1" applyBorder="1"/>
    <xf numFmtId="0" fontId="3" fillId="2" borderId="11" xfId="1" applyFont="1" applyFill="1" applyBorder="1"/>
    <xf numFmtId="0" fontId="5" fillId="2" borderId="11" xfId="1" applyFont="1" applyFill="1" applyBorder="1"/>
    <xf numFmtId="0" fontId="1" fillId="2" borderId="5" xfId="1" applyFont="1" applyFill="1" applyBorder="1" applyAlignment="1">
      <alignment horizontal="left"/>
    </xf>
    <xf numFmtId="0" fontId="10" fillId="2" borderId="0" xfId="1" applyFont="1" applyFill="1" applyBorder="1"/>
    <xf numFmtId="0" fontId="1" fillId="2" borderId="14" xfId="1" applyFont="1" applyFill="1" applyBorder="1"/>
    <xf numFmtId="9" fontId="1" fillId="2" borderId="2" xfId="1" applyNumberFormat="1" applyFont="1" applyFill="1" applyBorder="1"/>
    <xf numFmtId="9" fontId="3" fillId="2" borderId="4" xfId="1" applyNumberFormat="1" applyFont="1" applyFill="1" applyBorder="1"/>
    <xf numFmtId="0" fontId="1" fillId="2" borderId="6" xfId="1" applyFont="1" applyFill="1" applyBorder="1" applyAlignment="1">
      <alignment horizontal="left"/>
    </xf>
    <xf numFmtId="0" fontId="3" fillId="2" borderId="6" xfId="1" applyFont="1" applyFill="1" applyBorder="1"/>
    <xf numFmtId="0" fontId="3" fillId="2" borderId="3" xfId="1" applyFont="1" applyFill="1" applyBorder="1"/>
    <xf numFmtId="0" fontId="1" fillId="2" borderId="4" xfId="1" applyFont="1" applyFill="1" applyBorder="1"/>
    <xf numFmtId="0" fontId="1" fillId="2" borderId="5" xfId="1" applyFont="1" applyFill="1" applyBorder="1"/>
    <xf numFmtId="0" fontId="5" fillId="2" borderId="15" xfId="1" applyFont="1" applyFill="1" applyBorder="1"/>
    <xf numFmtId="0" fontId="8" fillId="2" borderId="4" xfId="1" applyFont="1" applyFill="1" applyBorder="1" applyAlignment="1">
      <alignment horizontal="left"/>
    </xf>
    <xf numFmtId="0" fontId="5" fillId="2" borderId="7" xfId="1" applyFont="1" applyFill="1" applyBorder="1"/>
    <xf numFmtId="0" fontId="5" fillId="2" borderId="16" xfId="1" applyFont="1" applyFill="1" applyBorder="1"/>
    <xf numFmtId="0" fontId="3" fillId="2" borderId="7" xfId="1" applyFont="1" applyFill="1" applyBorder="1"/>
    <xf numFmtId="0" fontId="11" fillId="2" borderId="0" xfId="1" applyFont="1" applyFill="1" applyBorder="1"/>
    <xf numFmtId="0" fontId="5" fillId="2" borderId="0" xfId="0" applyFont="1" applyFill="1" applyBorder="1"/>
    <xf numFmtId="0" fontId="1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9" fontId="1" fillId="2" borderId="18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vertical="center"/>
    </xf>
    <xf numFmtId="0" fontId="1" fillId="2" borderId="20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10" xfId="1" applyFont="1" applyFill="1" applyBorder="1" applyAlignment="1">
      <alignment vertical="center"/>
    </xf>
    <xf numFmtId="0" fontId="1" fillId="2" borderId="7" xfId="1" applyFont="1" applyFill="1" applyBorder="1"/>
    <xf numFmtId="0" fontId="4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 vertical="top" wrapText="1"/>
    </xf>
    <xf numFmtId="0" fontId="13" fillId="2" borderId="19" xfId="1" applyFont="1" applyFill="1" applyBorder="1" applyAlignment="1">
      <alignment horizontal="center" vertical="top" wrapText="1"/>
    </xf>
    <xf numFmtId="0" fontId="1" fillId="2" borderId="24" xfId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2" borderId="25" xfId="0" applyFont="1" applyFill="1" applyBorder="1" applyAlignment="1">
      <alignment horizontal="left"/>
    </xf>
    <xf numFmtId="0" fontId="1" fillId="2" borderId="26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 vertical="top" wrapText="1"/>
    </xf>
    <xf numFmtId="0" fontId="12" fillId="2" borderId="27" xfId="1" applyFont="1" applyFill="1" applyBorder="1" applyAlignment="1">
      <alignment horizontal="center" vertical="top" wrapText="1"/>
    </xf>
    <xf numFmtId="0" fontId="1" fillId="2" borderId="28" xfId="1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0" fillId="2" borderId="1" xfId="0" applyFill="1" applyBorder="1"/>
    <xf numFmtId="0" fontId="12" fillId="2" borderId="1" xfId="1" applyFont="1" applyFill="1" applyBorder="1" applyAlignment="1">
      <alignment horizontal="center" vertical="top" wrapText="1"/>
    </xf>
    <xf numFmtId="0" fontId="5" fillId="2" borderId="13" xfId="1" applyFont="1" applyFill="1" applyBorder="1"/>
    <xf numFmtId="0" fontId="5" fillId="2" borderId="3" xfId="1" applyFont="1" applyFill="1" applyBorder="1"/>
    <xf numFmtId="9" fontId="5" fillId="2" borderId="3" xfId="1" applyNumberFormat="1" applyFont="1" applyFill="1" applyBorder="1"/>
    <xf numFmtId="0" fontId="5" fillId="2" borderId="1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27" fillId="2" borderId="1" xfId="0" applyFont="1" applyFill="1" applyBorder="1"/>
    <xf numFmtId="0" fontId="27" fillId="2" borderId="0" xfId="0" applyFont="1" applyFill="1"/>
    <xf numFmtId="0" fontId="18" fillId="2" borderId="1" xfId="1" applyFont="1" applyFill="1" applyBorder="1" applyAlignment="1">
      <alignment horizontal="center"/>
    </xf>
    <xf numFmtId="0" fontId="19" fillId="2" borderId="0" xfId="1" applyFont="1" applyFill="1" applyAlignment="1">
      <alignment horizontal="left"/>
    </xf>
    <xf numFmtId="0" fontId="3" fillId="2" borderId="13" xfId="1" applyFont="1" applyFill="1" applyBorder="1"/>
    <xf numFmtId="0" fontId="19" fillId="2" borderId="0" xfId="1" applyFont="1" applyFill="1" applyBorder="1" applyAlignment="1">
      <alignment horizontal="left"/>
    </xf>
    <xf numFmtId="0" fontId="19" fillId="2" borderId="5" xfId="1" applyFont="1" applyFill="1" applyBorder="1" applyAlignment="1">
      <alignment horizontal="left"/>
    </xf>
    <xf numFmtId="9" fontId="1" fillId="2" borderId="3" xfId="1" applyNumberFormat="1" applyFont="1" applyFill="1" applyBorder="1"/>
    <xf numFmtId="0" fontId="7" fillId="2" borderId="4" xfId="1" applyFont="1" applyFill="1" applyBorder="1" applyAlignment="1">
      <alignment horizontal="left"/>
    </xf>
    <xf numFmtId="0" fontId="19" fillId="2" borderId="13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5" xfId="0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16" fillId="2" borderId="0" xfId="0" applyFont="1" applyFill="1" applyAlignment="1">
      <alignment horizontal="left" wrapText="1"/>
    </xf>
    <xf numFmtId="0" fontId="15" fillId="2" borderId="0" xfId="1" applyFont="1" applyFill="1"/>
    <xf numFmtId="0" fontId="15" fillId="2" borderId="0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5" fillId="2" borderId="13" xfId="1" applyFont="1" applyFill="1" applyBorder="1" applyAlignment="1">
      <alignment horizontal="justify" vertical="center" wrapText="1"/>
    </xf>
    <xf numFmtId="0" fontId="15" fillId="2" borderId="1" xfId="1" applyFont="1" applyFill="1" applyBorder="1" applyAlignment="1">
      <alignment horizontal="center"/>
    </xf>
    <xf numFmtId="0" fontId="17" fillId="2" borderId="0" xfId="0" applyFont="1" applyFill="1"/>
    <xf numFmtId="0" fontId="0" fillId="3" borderId="0" xfId="0" applyFill="1"/>
    <xf numFmtId="0" fontId="1" fillId="4" borderId="23" xfId="1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20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" fillId="5" borderId="21" xfId="1" applyFont="1" applyFill="1" applyBorder="1" applyAlignment="1">
      <alignment horizontal="center"/>
    </xf>
    <xf numFmtId="0" fontId="1" fillId="5" borderId="3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1" fillId="5" borderId="4" xfId="1" applyFont="1" applyFill="1" applyBorder="1" applyAlignment="1">
      <alignment horizontal="center"/>
    </xf>
    <xf numFmtId="0" fontId="1" fillId="5" borderId="22" xfId="1" applyFont="1" applyFill="1" applyBorder="1" applyAlignment="1">
      <alignment horizontal="center"/>
    </xf>
    <xf numFmtId="0" fontId="1" fillId="5" borderId="5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 vertical="top" wrapText="1"/>
    </xf>
    <xf numFmtId="0" fontId="12" fillId="5" borderId="18" xfId="1" applyFont="1" applyFill="1" applyBorder="1" applyAlignment="1">
      <alignment horizontal="center" vertical="top" wrapText="1"/>
    </xf>
    <xf numFmtId="0" fontId="13" fillId="5" borderId="19" xfId="1" applyFont="1" applyFill="1" applyBorder="1" applyAlignment="1">
      <alignment horizontal="center" vertical="top" wrapText="1"/>
    </xf>
    <xf numFmtId="0" fontId="1" fillId="5" borderId="23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" fillId="5" borderId="24" xfId="1" applyFont="1" applyFill="1" applyBorder="1" applyAlignment="1">
      <alignment horizontal="center"/>
    </xf>
    <xf numFmtId="0" fontId="0" fillId="5" borderId="0" xfId="0" applyFill="1"/>
    <xf numFmtId="0" fontId="16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justify"/>
    </xf>
    <xf numFmtId="0" fontId="16" fillId="5" borderId="0" xfId="0" applyFont="1" applyFill="1"/>
    <xf numFmtId="0" fontId="0" fillId="5" borderId="0" xfId="0" applyFill="1" applyAlignment="1">
      <alignment horizontal="center"/>
    </xf>
    <xf numFmtId="0" fontId="0" fillId="0" borderId="1" xfId="0" applyBorder="1"/>
    <xf numFmtId="0" fontId="30" fillId="0" borderId="0" xfId="0" applyFont="1"/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justify"/>
    </xf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3" xfId="0" applyBorder="1"/>
    <xf numFmtId="0" fontId="0" fillId="0" borderId="44" xfId="0" applyBorder="1"/>
    <xf numFmtId="0" fontId="0" fillId="2" borderId="30" xfId="0" applyFill="1" applyBorder="1" applyAlignment="1">
      <alignment horizontal="left"/>
    </xf>
    <xf numFmtId="0" fontId="0" fillId="2" borderId="35" xfId="0" applyFill="1" applyBorder="1"/>
    <xf numFmtId="0" fontId="0" fillId="2" borderId="36" xfId="0" applyFill="1" applyBorder="1"/>
    <xf numFmtId="0" fontId="0" fillId="2" borderId="30" xfId="0" applyFill="1" applyBorder="1"/>
    <xf numFmtId="0" fontId="0" fillId="2" borderId="39" xfId="0" applyFill="1" applyBorder="1"/>
    <xf numFmtId="0" fontId="0" fillId="2" borderId="23" xfId="0" applyFill="1" applyBorder="1"/>
    <xf numFmtId="0" fontId="0" fillId="6" borderId="0" xfId="0" applyFill="1"/>
    <xf numFmtId="0" fontId="0" fillId="3" borderId="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3" borderId="36" xfId="0" applyFill="1" applyBorder="1"/>
    <xf numFmtId="0" fontId="0" fillId="3" borderId="39" xfId="0" applyFill="1" applyBorder="1"/>
    <xf numFmtId="0" fontId="0" fillId="3" borderId="23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42" xfId="0" applyFill="1" applyBorder="1"/>
    <xf numFmtId="0" fontId="0" fillId="2" borderId="40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41" xfId="0" applyFill="1" applyBorder="1"/>
    <xf numFmtId="0" fontId="0" fillId="5" borderId="35" xfId="0" applyFill="1" applyBorder="1"/>
    <xf numFmtId="0" fontId="0" fillId="5" borderId="1" xfId="0" applyFill="1" applyBorder="1"/>
    <xf numFmtId="0" fontId="0" fillId="5" borderId="36" xfId="0" applyFill="1" applyBorder="1"/>
    <xf numFmtId="0" fontId="0" fillId="5" borderId="30" xfId="0" applyFill="1" applyBorder="1"/>
    <xf numFmtId="0" fontId="30" fillId="2" borderId="0" xfId="0" applyFont="1" applyFill="1"/>
    <xf numFmtId="0" fontId="0" fillId="7" borderId="0" xfId="0" applyFill="1"/>
    <xf numFmtId="0" fontId="0" fillId="7" borderId="1" xfId="0" applyFill="1" applyBorder="1"/>
    <xf numFmtId="0" fontId="0" fillId="7" borderId="23" xfId="0" applyFill="1" applyBorder="1"/>
    <xf numFmtId="0" fontId="0" fillId="7" borderId="30" xfId="0" applyFill="1" applyBorder="1"/>
    <xf numFmtId="0" fontId="0" fillId="7" borderId="35" xfId="0" applyFill="1" applyBorder="1"/>
    <xf numFmtId="0" fontId="0" fillId="7" borderId="36" xfId="0" applyFill="1" applyBorder="1"/>
    <xf numFmtId="0" fontId="0" fillId="7" borderId="39" xfId="0" applyFill="1" applyBorder="1"/>
    <xf numFmtId="0" fontId="31" fillId="7" borderId="1" xfId="0" applyFont="1" applyFill="1" applyBorder="1"/>
    <xf numFmtId="0" fontId="0" fillId="7" borderId="1" xfId="0" applyFill="1" applyBorder="1" applyAlignment="1">
      <alignment horizontal="center"/>
    </xf>
    <xf numFmtId="0" fontId="20" fillId="7" borderId="1" xfId="0" applyFont="1" applyFill="1" applyBorder="1" applyAlignment="1">
      <alignment horizontal="left"/>
    </xf>
    <xf numFmtId="0" fontId="1" fillId="7" borderId="21" xfId="1" applyFont="1" applyFill="1" applyBorder="1" applyAlignment="1">
      <alignment horizontal="center"/>
    </xf>
    <xf numFmtId="0" fontId="1" fillId="7" borderId="3" xfId="1" applyFont="1" applyFill="1" applyBorder="1" applyAlignment="1">
      <alignment horizontal="center"/>
    </xf>
    <xf numFmtId="0" fontId="1" fillId="7" borderId="2" xfId="1" applyFont="1" applyFill="1" applyBorder="1" applyAlignment="1">
      <alignment horizontal="center"/>
    </xf>
    <xf numFmtId="0" fontId="1" fillId="7" borderId="4" xfId="1" applyFont="1" applyFill="1" applyBorder="1" applyAlignment="1">
      <alignment horizontal="center"/>
    </xf>
    <xf numFmtId="0" fontId="1" fillId="7" borderId="22" xfId="1" applyFont="1" applyFill="1" applyBorder="1" applyAlignment="1">
      <alignment horizontal="center"/>
    </xf>
    <xf numFmtId="0" fontId="1" fillId="7" borderId="5" xfId="1" applyFont="1" applyFill="1" applyBorder="1" applyAlignment="1">
      <alignment horizontal="center"/>
    </xf>
    <xf numFmtId="0" fontId="12" fillId="7" borderId="7" xfId="1" applyFont="1" applyFill="1" applyBorder="1" applyAlignment="1">
      <alignment horizontal="center" vertical="top" wrapText="1"/>
    </xf>
    <xf numFmtId="0" fontId="12" fillId="7" borderId="18" xfId="1" applyFont="1" applyFill="1" applyBorder="1" applyAlignment="1">
      <alignment horizontal="center" vertical="top" wrapText="1"/>
    </xf>
    <xf numFmtId="0" fontId="13" fillId="7" borderId="19" xfId="1" applyFont="1" applyFill="1" applyBorder="1" applyAlignment="1">
      <alignment horizontal="center" vertical="top" wrapText="1"/>
    </xf>
    <xf numFmtId="0" fontId="1" fillId="7" borderId="23" xfId="1" applyFont="1" applyFill="1" applyBorder="1" applyAlignment="1">
      <alignment horizontal="center"/>
    </xf>
    <xf numFmtId="0" fontId="1" fillId="7" borderId="1" xfId="1" applyFont="1" applyFill="1" applyBorder="1" applyAlignment="1">
      <alignment horizontal="center"/>
    </xf>
    <xf numFmtId="0" fontId="1" fillId="7" borderId="24" xfId="1" applyFont="1" applyFill="1" applyBorder="1" applyAlignment="1">
      <alignment horizontal="center"/>
    </xf>
    <xf numFmtId="0" fontId="0" fillId="7" borderId="30" xfId="0" applyFill="1" applyBorder="1" applyAlignment="1">
      <alignment horizontal="left"/>
    </xf>
    <xf numFmtId="0" fontId="0" fillId="7" borderId="30" xfId="0" applyFont="1" applyFill="1" applyBorder="1" applyAlignment="1">
      <alignment horizontal="left"/>
    </xf>
    <xf numFmtId="0" fontId="0" fillId="8" borderId="0" xfId="0" applyFill="1"/>
    <xf numFmtId="0" fontId="0" fillId="8" borderId="1" xfId="0" applyFill="1" applyBorder="1" applyAlignment="1">
      <alignment horizontal="center"/>
    </xf>
    <xf numFmtId="0" fontId="0" fillId="5" borderId="30" xfId="0" applyFill="1" applyBorder="1" applyAlignment="1">
      <alignment horizontal="left"/>
    </xf>
    <xf numFmtId="0" fontId="23" fillId="7" borderId="1" xfId="0" applyFont="1" applyFill="1" applyBorder="1" applyAlignment="1">
      <alignment horizontal="left"/>
    </xf>
    <xf numFmtId="0" fontId="5" fillId="7" borderId="23" xfId="1" applyFont="1" applyFill="1" applyBorder="1" applyAlignment="1">
      <alignment horizontal="center"/>
    </xf>
    <xf numFmtId="0" fontId="18" fillId="7" borderId="1" xfId="1" applyFont="1" applyFill="1" applyBorder="1" applyAlignment="1">
      <alignment horizontal="center"/>
    </xf>
    <xf numFmtId="0" fontId="0" fillId="4" borderId="23" xfId="0" applyFill="1" applyBorder="1"/>
    <xf numFmtId="0" fontId="0" fillId="4" borderId="30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9" xfId="0" applyFill="1" applyBorder="1"/>
    <xf numFmtId="0" fontId="0" fillId="4" borderId="1" xfId="0" applyFill="1" applyBorder="1" applyAlignment="1">
      <alignment horizontal="center"/>
    </xf>
    <xf numFmtId="0" fontId="0" fillId="4" borderId="30" xfId="0" applyFill="1" applyBorder="1" applyAlignment="1">
      <alignment horizontal="left"/>
    </xf>
    <xf numFmtId="0" fontId="20" fillId="8" borderId="1" xfId="0" applyFont="1" applyFill="1" applyBorder="1" applyAlignment="1">
      <alignment horizontal="left"/>
    </xf>
    <xf numFmtId="0" fontId="1" fillId="8" borderId="21" xfId="1" applyFont="1" applyFill="1" applyBorder="1" applyAlignment="1">
      <alignment horizontal="center"/>
    </xf>
    <xf numFmtId="0" fontId="1" fillId="8" borderId="3" xfId="1" applyFont="1" applyFill="1" applyBorder="1" applyAlignment="1">
      <alignment horizontal="center"/>
    </xf>
    <xf numFmtId="0" fontId="1" fillId="8" borderId="2" xfId="1" applyFont="1" applyFill="1" applyBorder="1" applyAlignment="1">
      <alignment horizontal="center"/>
    </xf>
    <xf numFmtId="0" fontId="1" fillId="8" borderId="4" xfId="1" applyFont="1" applyFill="1" applyBorder="1" applyAlignment="1">
      <alignment horizontal="center"/>
    </xf>
    <xf numFmtId="0" fontId="1" fillId="8" borderId="22" xfId="1" applyFont="1" applyFill="1" applyBorder="1" applyAlignment="1">
      <alignment horizontal="center"/>
    </xf>
    <xf numFmtId="0" fontId="1" fillId="8" borderId="5" xfId="1" applyFont="1" applyFill="1" applyBorder="1" applyAlignment="1">
      <alignment horizontal="center"/>
    </xf>
    <xf numFmtId="0" fontId="12" fillId="8" borderId="7" xfId="1" applyFont="1" applyFill="1" applyBorder="1" applyAlignment="1">
      <alignment horizontal="center" vertical="top" wrapText="1"/>
    </xf>
    <xf numFmtId="0" fontId="12" fillId="8" borderId="18" xfId="1" applyFont="1" applyFill="1" applyBorder="1" applyAlignment="1">
      <alignment horizontal="center" vertical="top" wrapText="1"/>
    </xf>
    <xf numFmtId="0" fontId="13" fillId="8" borderId="19" xfId="1" applyFont="1" applyFill="1" applyBorder="1" applyAlignment="1">
      <alignment horizontal="center" vertical="top" wrapText="1"/>
    </xf>
    <xf numFmtId="0" fontId="1" fillId="8" borderId="23" xfId="1" applyFont="1" applyFill="1" applyBorder="1" applyAlignment="1">
      <alignment horizontal="center"/>
    </xf>
    <xf numFmtId="0" fontId="1" fillId="8" borderId="1" xfId="1" applyFont="1" applyFill="1" applyBorder="1" applyAlignment="1">
      <alignment horizontal="center"/>
    </xf>
    <xf numFmtId="0" fontId="1" fillId="8" borderId="24" xfId="1" applyFont="1" applyFill="1" applyBorder="1" applyAlignment="1">
      <alignment horizontal="center"/>
    </xf>
    <xf numFmtId="0" fontId="18" fillId="7" borderId="23" xfId="1" applyFont="1" applyFill="1" applyBorder="1" applyAlignment="1">
      <alignment horizontal="center"/>
    </xf>
    <xf numFmtId="0" fontId="22" fillId="2" borderId="25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1" fillId="4" borderId="21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 vertical="top" wrapText="1"/>
    </xf>
    <xf numFmtId="0" fontId="12" fillId="4" borderId="18" xfId="1" applyFont="1" applyFill="1" applyBorder="1" applyAlignment="1">
      <alignment horizontal="center" vertical="top" wrapText="1"/>
    </xf>
    <xf numFmtId="0" fontId="13" fillId="4" borderId="19" xfId="1" applyFont="1" applyFill="1" applyBorder="1" applyAlignment="1">
      <alignment horizontal="center" vertical="top" wrapText="1"/>
    </xf>
    <xf numFmtId="0" fontId="1" fillId="4" borderId="1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21" fillId="7" borderId="1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12" fillId="7" borderId="1" xfId="1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/>
    </xf>
    <xf numFmtId="0" fontId="5" fillId="4" borderId="23" xfId="1" applyFont="1" applyFill="1" applyBorder="1" applyAlignment="1">
      <alignment horizontal="center"/>
    </xf>
    <xf numFmtId="0" fontId="0" fillId="8" borderId="1" xfId="0" applyFill="1" applyBorder="1"/>
    <xf numFmtId="0" fontId="0" fillId="8" borderId="35" xfId="0" applyFill="1" applyBorder="1"/>
    <xf numFmtId="0" fontId="0" fillId="8" borderId="30" xfId="0" applyFill="1" applyBorder="1"/>
    <xf numFmtId="0" fontId="0" fillId="8" borderId="36" xfId="0" applyFill="1" applyBorder="1"/>
    <xf numFmtId="0" fontId="0" fillId="8" borderId="39" xfId="0" applyFill="1" applyBorder="1"/>
    <xf numFmtId="0" fontId="0" fillId="8" borderId="23" xfId="0" applyFill="1" applyBorder="1"/>
    <xf numFmtId="0" fontId="23" fillId="8" borderId="1" xfId="0" applyFont="1" applyFill="1" applyBorder="1" applyAlignment="1">
      <alignment horizontal="left"/>
    </xf>
    <xf numFmtId="0" fontId="5" fillId="8" borderId="23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0" xfId="0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Z53"/>
  <sheetViews>
    <sheetView topLeftCell="A18" zoomScale="54" zoomScaleNormal="54" workbookViewId="0">
      <selection activeCell="B42" sqref="B42"/>
    </sheetView>
  </sheetViews>
  <sheetFormatPr baseColWidth="10" defaultRowHeight="21"/>
  <cols>
    <col min="1" max="1" width="17.28515625" style="6" customWidth="1"/>
    <col min="2" max="2" width="51.7109375" style="7" customWidth="1"/>
    <col min="3" max="10" width="6.5703125" style="6" customWidth="1"/>
    <col min="11" max="11" width="7" style="6" customWidth="1"/>
    <col min="12" max="12" width="5.7109375" style="91" customWidth="1"/>
    <col min="13" max="56" width="5.7109375" style="6" customWidth="1"/>
    <col min="57" max="57" width="4.140625" style="6" customWidth="1"/>
    <col min="58" max="16384" width="11.42578125" style="6"/>
  </cols>
  <sheetData>
    <row r="4" spans="1:130" ht="28.5">
      <c r="A4" s="8"/>
      <c r="B4" s="9"/>
      <c r="C4" s="10"/>
      <c r="D4" s="11" t="s">
        <v>64</v>
      </c>
      <c r="E4" s="10"/>
      <c r="F4" s="10"/>
      <c r="G4" s="10"/>
      <c r="H4" s="10"/>
      <c r="I4" s="10"/>
      <c r="J4" s="10"/>
      <c r="K4" s="10"/>
      <c r="L4" s="14"/>
      <c r="M4" s="10"/>
      <c r="N4" s="10"/>
      <c r="O4" s="10"/>
      <c r="P4" s="10"/>
      <c r="Q4" s="10"/>
      <c r="R4" s="10"/>
      <c r="S4" s="10"/>
      <c r="T4" s="10"/>
      <c r="U4" s="10"/>
      <c r="V4" s="12"/>
      <c r="W4" s="10"/>
      <c r="X4" s="10"/>
      <c r="Y4" s="10"/>
      <c r="Z4" s="10"/>
      <c r="AA4" s="10"/>
      <c r="AB4" s="10"/>
      <c r="AC4" s="10"/>
      <c r="AD4" s="10"/>
      <c r="AE4" s="10"/>
      <c r="AF4" s="12"/>
      <c r="AG4" s="10"/>
      <c r="AH4" s="10"/>
      <c r="AI4" s="10"/>
      <c r="AJ4" s="10"/>
      <c r="AK4" s="10"/>
      <c r="AL4" s="10"/>
      <c r="AM4" s="10"/>
      <c r="AN4" s="10"/>
      <c r="AO4" s="10"/>
      <c r="AP4" s="12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8"/>
      <c r="BE4" s="8"/>
      <c r="BF4" s="8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1:130" ht="2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4"/>
      <c r="M5" s="10"/>
      <c r="N5" s="10"/>
      <c r="O5" s="10"/>
      <c r="P5" s="10"/>
      <c r="Q5" s="10"/>
      <c r="R5" s="10"/>
      <c r="S5" s="10"/>
      <c r="T5" s="10"/>
      <c r="U5" s="10"/>
      <c r="V5" s="12"/>
      <c r="W5" s="10"/>
      <c r="X5" s="10" t="s">
        <v>65</v>
      </c>
      <c r="Y5" s="14"/>
      <c r="Z5" s="14"/>
      <c r="AA5" s="10"/>
      <c r="AB5" s="10"/>
      <c r="AC5" s="10"/>
      <c r="AD5" s="10"/>
      <c r="AE5" s="10"/>
      <c r="AF5" s="12"/>
      <c r="AG5" s="10"/>
      <c r="AH5" s="10"/>
      <c r="AI5" s="10"/>
      <c r="AJ5" s="10"/>
      <c r="AK5" s="10"/>
      <c r="AL5" s="10"/>
      <c r="AM5" s="10"/>
      <c r="AN5" s="10"/>
      <c r="AO5" s="10"/>
      <c r="AP5" s="15" t="s">
        <v>140</v>
      </c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8"/>
      <c r="BE5" s="8"/>
      <c r="BF5" s="8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1:130" ht="23.25">
      <c r="A6" s="8"/>
      <c r="B6" s="9"/>
      <c r="C6" s="16"/>
      <c r="D6" s="16"/>
      <c r="E6" s="10"/>
      <c r="F6" s="10"/>
      <c r="G6" s="10"/>
      <c r="H6" s="10"/>
      <c r="I6" s="10"/>
      <c r="J6" s="10"/>
      <c r="K6" s="10"/>
      <c r="L6" s="14"/>
      <c r="M6" s="10"/>
      <c r="N6" s="10"/>
      <c r="O6" s="10"/>
      <c r="P6" s="17"/>
      <c r="Q6" s="17"/>
      <c r="R6" s="17"/>
      <c r="S6" s="17"/>
      <c r="T6" s="10"/>
      <c r="U6" s="10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2"/>
      <c r="AG6" s="10"/>
      <c r="AH6" s="10"/>
      <c r="AI6" s="10"/>
      <c r="AJ6" s="10"/>
      <c r="AK6" s="10"/>
      <c r="AL6" s="10"/>
      <c r="AM6" s="10"/>
      <c r="AN6" s="10"/>
      <c r="AO6" s="10"/>
      <c r="AP6" s="12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8"/>
      <c r="BE6" s="8"/>
      <c r="BF6" s="8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</row>
    <row r="7" spans="1:130" ht="27" thickBot="1">
      <c r="A7" s="8"/>
      <c r="B7" s="9"/>
      <c r="C7" s="10"/>
      <c r="D7" s="10"/>
      <c r="E7" s="18"/>
      <c r="F7" s="18"/>
      <c r="G7" s="18"/>
      <c r="H7" s="18"/>
      <c r="I7" s="18"/>
      <c r="J7" s="18"/>
      <c r="K7" s="18"/>
      <c r="L7" s="84"/>
      <c r="M7" s="19"/>
      <c r="N7" s="20"/>
      <c r="O7" s="10"/>
      <c r="P7" s="10"/>
      <c r="Q7" s="10"/>
      <c r="R7" s="10"/>
      <c r="S7" s="10"/>
      <c r="T7" s="10"/>
      <c r="U7" s="10"/>
      <c r="V7" s="12"/>
      <c r="W7" s="10"/>
      <c r="X7" s="10" t="s">
        <v>66</v>
      </c>
      <c r="Y7" s="21"/>
      <c r="Z7" s="21"/>
      <c r="AA7" s="10"/>
      <c r="AB7" s="10"/>
      <c r="AC7" s="10"/>
      <c r="AD7" s="10"/>
      <c r="AE7" s="10"/>
      <c r="AF7" s="12"/>
      <c r="AG7" s="10"/>
      <c r="AH7" s="10"/>
      <c r="AI7" s="10"/>
      <c r="AJ7" s="10"/>
      <c r="AK7" s="10"/>
      <c r="AL7" s="10"/>
      <c r="AM7" s="10"/>
      <c r="AN7" s="22" t="s">
        <v>67</v>
      </c>
      <c r="AO7" s="10"/>
      <c r="AP7" s="12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8"/>
      <c r="BD7" s="8"/>
      <c r="BE7" s="8"/>
      <c r="BF7" s="8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</row>
    <row r="8" spans="1:130" ht="21.75" thickTop="1" thickBot="1">
      <c r="A8" s="8"/>
      <c r="B8" s="23"/>
      <c r="C8" s="10"/>
      <c r="D8" s="18"/>
      <c r="E8" s="18"/>
      <c r="F8" s="18"/>
      <c r="G8" s="18"/>
      <c r="H8" s="18"/>
      <c r="I8" s="18"/>
      <c r="J8" s="10"/>
      <c r="K8" s="24"/>
      <c r="L8" s="85"/>
      <c r="M8" s="26"/>
      <c r="N8" s="27"/>
      <c r="O8" s="27"/>
      <c r="P8" s="27"/>
      <c r="Q8" s="27"/>
      <c r="R8" s="27"/>
      <c r="S8" s="27"/>
      <c r="T8" s="27"/>
      <c r="U8" s="28"/>
      <c r="V8" s="27"/>
      <c r="W8" s="27" t="s">
        <v>68</v>
      </c>
      <c r="X8" s="29"/>
      <c r="Y8" s="27"/>
      <c r="Z8" s="27"/>
      <c r="AA8" s="27"/>
      <c r="AB8" s="27"/>
      <c r="AC8" s="27"/>
      <c r="AD8" s="27"/>
      <c r="AE8" s="28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18"/>
      <c r="BB8" s="18"/>
      <c r="BC8" s="8"/>
      <c r="BD8" s="8"/>
      <c r="BE8" s="8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</row>
    <row r="9" spans="1:130" ht="21.75" thickTop="1" thickBot="1">
      <c r="A9" s="8"/>
      <c r="B9" s="30"/>
      <c r="C9" s="27"/>
      <c r="D9" s="31" t="s">
        <v>69</v>
      </c>
      <c r="E9" s="10"/>
      <c r="F9" s="10"/>
      <c r="G9" s="10"/>
      <c r="H9" s="10"/>
      <c r="I9" s="32" t="s">
        <v>44</v>
      </c>
      <c r="J9" s="33">
        <v>0.4</v>
      </c>
      <c r="K9" s="34">
        <v>1</v>
      </c>
      <c r="L9" s="86" t="s">
        <v>70</v>
      </c>
      <c r="M9" s="35"/>
      <c r="N9" s="25"/>
      <c r="O9" s="25"/>
      <c r="P9" s="10" t="s">
        <v>100</v>
      </c>
      <c r="Q9" s="10"/>
      <c r="R9" s="10"/>
      <c r="S9" s="10"/>
      <c r="T9" s="10"/>
      <c r="U9" s="36" t="s">
        <v>71</v>
      </c>
      <c r="V9" s="25"/>
      <c r="W9" s="25"/>
      <c r="X9" s="25" t="s">
        <v>72</v>
      </c>
      <c r="Y9" s="25"/>
      <c r="Z9" s="25"/>
      <c r="AA9" s="25"/>
      <c r="AB9" s="25"/>
      <c r="AC9" s="25"/>
      <c r="AD9" s="26" t="s">
        <v>73</v>
      </c>
      <c r="AE9" s="37"/>
      <c r="AF9" s="25"/>
      <c r="AG9" s="25"/>
      <c r="AH9" s="25"/>
      <c r="AI9" s="25"/>
      <c r="AJ9" s="25" t="s">
        <v>74</v>
      </c>
      <c r="AK9" s="27"/>
      <c r="AL9" s="25"/>
      <c r="AM9" s="26" t="s">
        <v>75</v>
      </c>
      <c r="AN9" s="25"/>
      <c r="AO9" s="37"/>
      <c r="AP9" s="25" t="s">
        <v>72</v>
      </c>
      <c r="AQ9" s="25"/>
      <c r="AR9" s="25"/>
      <c r="AS9" s="25"/>
      <c r="AT9" s="38"/>
      <c r="AU9" s="39"/>
      <c r="AV9" s="10"/>
      <c r="AW9" s="25"/>
      <c r="AX9" s="10"/>
      <c r="AY9" s="10"/>
      <c r="AZ9" s="10"/>
      <c r="BA9" s="10"/>
      <c r="BB9" s="10"/>
      <c r="BC9" s="8"/>
      <c r="BD9" s="8"/>
      <c r="BE9" s="8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</row>
    <row r="10" spans="1:130" ht="27.75" thickTop="1" thickBot="1">
      <c r="A10" s="40"/>
      <c r="B10" s="41" t="s">
        <v>99</v>
      </c>
      <c r="C10" s="42"/>
      <c r="D10" s="29"/>
      <c r="E10" s="29" t="s">
        <v>76</v>
      </c>
      <c r="F10" s="29"/>
      <c r="G10" s="29"/>
      <c r="H10" s="42"/>
      <c r="I10" s="29"/>
      <c r="J10" s="43"/>
      <c r="K10" s="44"/>
      <c r="L10" s="14"/>
      <c r="M10" s="14"/>
      <c r="N10" s="29"/>
      <c r="O10" s="29" t="s">
        <v>77</v>
      </c>
      <c r="P10" s="29"/>
      <c r="Q10" s="29"/>
      <c r="R10" s="29"/>
      <c r="S10" s="29"/>
      <c r="T10" s="42"/>
      <c r="U10" s="12"/>
      <c r="V10" s="14"/>
      <c r="W10" s="29"/>
      <c r="X10" s="29" t="s">
        <v>78</v>
      </c>
      <c r="Y10" s="29"/>
      <c r="Z10" s="29"/>
      <c r="AA10" s="29"/>
      <c r="AB10" s="29"/>
      <c r="AC10" s="42"/>
      <c r="AD10" s="14"/>
      <c r="AE10" s="28"/>
      <c r="AF10" s="29"/>
      <c r="AG10" s="29" t="s">
        <v>79</v>
      </c>
      <c r="AH10" s="29"/>
      <c r="AI10" s="29"/>
      <c r="AJ10" s="29"/>
      <c r="AK10" s="29"/>
      <c r="AL10" s="42"/>
      <c r="AM10" s="14"/>
      <c r="AN10" s="29"/>
      <c r="AO10" s="28"/>
      <c r="AP10" s="29" t="s">
        <v>80</v>
      </c>
      <c r="AQ10" s="29"/>
      <c r="AR10" s="29"/>
      <c r="AS10" s="29"/>
      <c r="AT10" s="42"/>
      <c r="AU10" s="14"/>
      <c r="AV10" s="29"/>
      <c r="AW10" s="29"/>
      <c r="AX10" s="29"/>
      <c r="AY10" s="29" t="s">
        <v>81</v>
      </c>
      <c r="AZ10" s="29"/>
      <c r="BA10" s="29"/>
      <c r="BB10" s="29"/>
      <c r="BC10" s="42"/>
      <c r="BD10" s="42"/>
      <c r="BE10" s="14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46"/>
      <c r="DR10" s="46"/>
      <c r="DS10" s="46"/>
      <c r="DT10" s="46"/>
      <c r="DU10" s="46"/>
      <c r="DV10" s="46"/>
      <c r="DW10" s="46"/>
      <c r="DX10" s="46"/>
      <c r="DY10" s="46"/>
      <c r="DZ10" s="46"/>
    </row>
    <row r="11" spans="1:130" ht="21.75" thickTop="1" thickBot="1">
      <c r="A11" s="47"/>
      <c r="B11" s="48" t="s">
        <v>82</v>
      </c>
      <c r="C11" s="49" t="s">
        <v>83</v>
      </c>
      <c r="D11" s="50">
        <v>1</v>
      </c>
      <c r="E11" s="51">
        <v>2</v>
      </c>
      <c r="F11" s="51">
        <v>3</v>
      </c>
      <c r="G11" s="51">
        <v>4</v>
      </c>
      <c r="H11" s="52">
        <v>5</v>
      </c>
      <c r="I11" s="53">
        <v>0.6</v>
      </c>
      <c r="J11" s="54" t="s">
        <v>84</v>
      </c>
      <c r="K11" s="55" t="s">
        <v>43</v>
      </c>
      <c r="L11" s="87" t="s">
        <v>85</v>
      </c>
      <c r="M11" s="56" t="s">
        <v>86</v>
      </c>
      <c r="N11" s="51" t="s">
        <v>87</v>
      </c>
      <c r="O11" s="51" t="s">
        <v>88</v>
      </c>
      <c r="P11" s="51" t="s">
        <v>89</v>
      </c>
      <c r="Q11" s="51" t="s">
        <v>90</v>
      </c>
      <c r="R11" s="51" t="s">
        <v>91</v>
      </c>
      <c r="S11" s="57" t="s">
        <v>92</v>
      </c>
      <c r="T11" s="58" t="s">
        <v>43</v>
      </c>
      <c r="U11" s="59" t="s">
        <v>85</v>
      </c>
      <c r="V11" s="56" t="s">
        <v>86</v>
      </c>
      <c r="W11" s="56" t="s">
        <v>87</v>
      </c>
      <c r="X11" s="50" t="s">
        <v>88</v>
      </c>
      <c r="Y11" s="51" t="s">
        <v>89</v>
      </c>
      <c r="Z11" s="51" t="s">
        <v>90</v>
      </c>
      <c r="AA11" s="51" t="s">
        <v>91</v>
      </c>
      <c r="AB11" s="52" t="s">
        <v>92</v>
      </c>
      <c r="AC11" s="53" t="s">
        <v>43</v>
      </c>
      <c r="AD11" s="54" t="s">
        <v>85</v>
      </c>
      <c r="AE11" s="55" t="s">
        <v>86</v>
      </c>
      <c r="AF11" s="56" t="s">
        <v>87</v>
      </c>
      <c r="AG11" s="60" t="s">
        <v>88</v>
      </c>
      <c r="AH11" s="50" t="s">
        <v>89</v>
      </c>
      <c r="AI11" s="50" t="s">
        <v>90</v>
      </c>
      <c r="AJ11" s="51" t="s">
        <v>91</v>
      </c>
      <c r="AK11" s="51" t="s">
        <v>92</v>
      </c>
      <c r="AL11" s="52" t="s">
        <v>43</v>
      </c>
      <c r="AM11" s="53" t="s">
        <v>85</v>
      </c>
      <c r="AN11" s="54" t="s">
        <v>86</v>
      </c>
      <c r="AO11" s="55" t="s">
        <v>87</v>
      </c>
      <c r="AP11" s="51" t="s">
        <v>88</v>
      </c>
      <c r="AQ11" s="51" t="s">
        <v>89</v>
      </c>
      <c r="AR11" s="51" t="s">
        <v>90</v>
      </c>
      <c r="AS11" s="51" t="s">
        <v>91</v>
      </c>
      <c r="AT11" s="61" t="s">
        <v>92</v>
      </c>
      <c r="AU11" s="58" t="s">
        <v>94</v>
      </c>
      <c r="AV11" s="51" t="s">
        <v>85</v>
      </c>
      <c r="AW11" s="51" t="s">
        <v>86</v>
      </c>
      <c r="AX11" s="51" t="s">
        <v>87</v>
      </c>
      <c r="AY11" s="51" t="s">
        <v>88</v>
      </c>
      <c r="AZ11" s="51" t="s">
        <v>89</v>
      </c>
      <c r="BA11" s="51" t="s">
        <v>90</v>
      </c>
      <c r="BB11" s="57" t="s">
        <v>91</v>
      </c>
      <c r="BC11" s="62" t="s">
        <v>95</v>
      </c>
      <c r="BD11" s="62" t="s">
        <v>94</v>
      </c>
      <c r="BE11" s="47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ht="21.75" thickTop="1" thickBot="1">
      <c r="A12" s="10" t="s">
        <v>97</v>
      </c>
      <c r="B12" s="65" t="s">
        <v>96</v>
      </c>
      <c r="C12" s="2">
        <v>1</v>
      </c>
      <c r="D12" s="66">
        <f>T12</f>
        <v>5</v>
      </c>
      <c r="E12" s="67">
        <f>AC12</f>
        <v>5</v>
      </c>
      <c r="F12" s="68">
        <f>AL12</f>
        <v>5</v>
      </c>
      <c r="G12" s="69">
        <f>AU12</f>
        <v>5</v>
      </c>
      <c r="H12" s="70">
        <f>BD12</f>
        <v>5</v>
      </c>
      <c r="I12" s="71">
        <f>(D12+E12+F12+G12+H12)*0.7/5</f>
        <v>3.5</v>
      </c>
      <c r="J12" s="3">
        <v>40</v>
      </c>
      <c r="K12" s="72">
        <f>I12+J12*0.4*5/36</f>
        <v>5.7222222222222223</v>
      </c>
      <c r="L12" s="88">
        <v>1</v>
      </c>
      <c r="M12" s="5">
        <v>5</v>
      </c>
      <c r="N12" s="4">
        <v>5</v>
      </c>
      <c r="O12" s="5">
        <v>5</v>
      </c>
      <c r="P12" s="5">
        <v>5</v>
      </c>
      <c r="Q12" s="5">
        <v>5</v>
      </c>
      <c r="R12" s="5">
        <v>5</v>
      </c>
      <c r="S12" s="5">
        <f>M12*0.6+N12*0.4+O12*0.4+P12*0.2+Q12/5+R12*0.6</f>
        <v>12</v>
      </c>
      <c r="T12" s="73">
        <f>S12*5/12</f>
        <v>5</v>
      </c>
      <c r="U12" s="4">
        <v>1</v>
      </c>
      <c r="V12" s="5">
        <v>5</v>
      </c>
      <c r="W12" s="4">
        <v>5</v>
      </c>
      <c r="X12" s="5">
        <v>5</v>
      </c>
      <c r="Y12" s="5">
        <v>5</v>
      </c>
      <c r="Z12" s="5">
        <v>5</v>
      </c>
      <c r="AA12" s="5">
        <v>5</v>
      </c>
      <c r="AB12" s="5">
        <f>V12*0.6+W12*0.4+X12*0.4+Y12*0.4+Z12/5*AA12*0.6</f>
        <v>12</v>
      </c>
      <c r="AC12" s="73">
        <f>AB12*5/12</f>
        <v>5</v>
      </c>
      <c r="AD12" s="4">
        <v>1</v>
      </c>
      <c r="AE12" s="5">
        <v>5</v>
      </c>
      <c r="AF12" s="4">
        <v>5</v>
      </c>
      <c r="AG12" s="5">
        <v>5</v>
      </c>
      <c r="AH12" s="5">
        <v>5</v>
      </c>
      <c r="AI12" s="5">
        <v>5</v>
      </c>
      <c r="AJ12" s="5">
        <v>5</v>
      </c>
      <c r="AK12" s="5">
        <f>AE12*0.6+AF12*0.4+AG12*0.4+AH12*0.4+AI12/5+AJ12*0.6</f>
        <v>13</v>
      </c>
      <c r="AL12" s="73">
        <f>AK12*5/13</f>
        <v>5</v>
      </c>
      <c r="AM12" s="4">
        <v>1</v>
      </c>
      <c r="AN12" s="5">
        <v>5</v>
      </c>
      <c r="AO12" s="4">
        <v>5</v>
      </c>
      <c r="AP12" s="5">
        <v>5</v>
      </c>
      <c r="AQ12" s="5">
        <v>5</v>
      </c>
      <c r="AR12" s="5">
        <v>5</v>
      </c>
      <c r="AS12" s="5">
        <v>5</v>
      </c>
      <c r="AT12" s="5">
        <f>AN12*0.6+AO12*0.4+AP12*0.4+AQ12*0.4+AR12/5+AS12*0.6</f>
        <v>13</v>
      </c>
      <c r="AU12" s="73">
        <f>AT12*5/13</f>
        <v>5</v>
      </c>
      <c r="AV12" s="4">
        <v>1</v>
      </c>
      <c r="AW12" s="5">
        <v>5</v>
      </c>
      <c r="AX12" s="4">
        <v>5</v>
      </c>
      <c r="AY12" s="5">
        <v>5</v>
      </c>
      <c r="AZ12" s="5">
        <v>5</v>
      </c>
      <c r="BA12" s="5">
        <v>5</v>
      </c>
      <c r="BB12" s="5">
        <v>5</v>
      </c>
      <c r="BC12" s="5">
        <f>AW12*0.6+AX12*0.4+AY12*0.4+AZ12*0.4+BA12/5+BB12*0.6</f>
        <v>13</v>
      </c>
      <c r="BD12" s="73">
        <f>BC12*5/13</f>
        <v>5</v>
      </c>
      <c r="BE12" s="8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</row>
    <row r="13" spans="1:130" s="200" customFormat="1" ht="21.75" thickTop="1" thickBot="1">
      <c r="A13" s="201">
        <v>84502842011</v>
      </c>
      <c r="B13" s="251" t="s">
        <v>0</v>
      </c>
      <c r="C13" s="214">
        <v>1</v>
      </c>
      <c r="D13" s="215">
        <f t="shared" ref="D13:D48" si="0">T13</f>
        <v>3.375</v>
      </c>
      <c r="E13" s="216">
        <f t="shared" ref="E13:E48" si="1">AC13</f>
        <v>3.6583333333333332</v>
      </c>
      <c r="F13" s="217">
        <f t="shared" ref="F13:F48" si="2">AL13</f>
        <v>2.8538461538461539</v>
      </c>
      <c r="G13" s="218">
        <f t="shared" ref="G13:G48" si="3">AU13</f>
        <v>3.9384615384615378</v>
      </c>
      <c r="H13" s="219">
        <f t="shared" ref="H13:H48" si="4">BD13</f>
        <v>4.2769230769230768</v>
      </c>
      <c r="I13" s="220">
        <f t="shared" ref="I13:I48" si="5">(D13+E13+F13+G13+H13)*0.7/5</f>
        <v>2.5343589743589741</v>
      </c>
      <c r="J13" s="221">
        <v>27</v>
      </c>
      <c r="K13" s="222">
        <f t="shared" ref="K13:K50" si="6">I13+J13*0.4*5/36</f>
        <v>4.0343589743589741</v>
      </c>
      <c r="L13" s="252"/>
      <c r="M13" s="224">
        <v>3.8</v>
      </c>
      <c r="N13" s="223">
        <v>2.8</v>
      </c>
      <c r="O13" s="224">
        <v>2.8</v>
      </c>
      <c r="P13" s="224">
        <v>4.5</v>
      </c>
      <c r="Q13" s="224">
        <v>5</v>
      </c>
      <c r="R13" s="224">
        <v>2.8</v>
      </c>
      <c r="S13" s="224">
        <f t="shared" ref="S13:S48" si="7">M13*0.6+N13*0.4+O13*0.4+P13*0.2+Q13/5+R13*0.6</f>
        <v>8.1</v>
      </c>
      <c r="T13" s="225">
        <f t="shared" ref="T13:T48" si="8">S13*5/12</f>
        <v>3.375</v>
      </c>
      <c r="U13" s="223"/>
      <c r="V13" s="224">
        <v>4.3</v>
      </c>
      <c r="W13" s="223">
        <v>1.2</v>
      </c>
      <c r="X13" s="224">
        <v>3.5</v>
      </c>
      <c r="Y13" s="224">
        <v>4.5</v>
      </c>
      <c r="Z13" s="224">
        <v>5</v>
      </c>
      <c r="AA13" s="224">
        <v>4.2</v>
      </c>
      <c r="AB13" s="224">
        <f t="shared" ref="AB13:AB48" si="9">V13*0.6+W13*0.4+X13*0.4+Y13*0.4+Z13/5*AA13*0.6</f>
        <v>8.7799999999999994</v>
      </c>
      <c r="AC13" s="225">
        <f t="shared" ref="AC13:AC48" si="10">AB13*5/12</f>
        <v>3.6583333333333332</v>
      </c>
      <c r="AD13" s="223"/>
      <c r="AE13" s="224">
        <v>3</v>
      </c>
      <c r="AF13" s="223">
        <v>1.5</v>
      </c>
      <c r="AG13" s="224">
        <v>4.8</v>
      </c>
      <c r="AH13" s="224">
        <v>4.5</v>
      </c>
      <c r="AI13" s="224">
        <v>5</v>
      </c>
      <c r="AJ13" s="224">
        <v>2</v>
      </c>
      <c r="AK13" s="224">
        <f t="shared" ref="AK13:AK48" si="11">AE13*0.6+AF13*0.4+AG13*0.4+AH13*0.2+AI13/5+AJ13*0.6</f>
        <v>7.4200000000000008</v>
      </c>
      <c r="AL13" s="225">
        <f t="shared" ref="AL13:AL48" si="12">AK13*5/13</f>
        <v>2.8538461538461539</v>
      </c>
      <c r="AM13" s="223"/>
      <c r="AN13" s="224">
        <v>4.3</v>
      </c>
      <c r="AO13" s="224">
        <v>4.3</v>
      </c>
      <c r="AP13" s="224">
        <v>4.3</v>
      </c>
      <c r="AQ13" s="224">
        <v>4.3</v>
      </c>
      <c r="AR13" s="224">
        <v>5</v>
      </c>
      <c r="AS13" s="224">
        <v>2.5</v>
      </c>
      <c r="AT13" s="224">
        <f t="shared" ref="AT13:AT48" si="13">AN13*0.6+AO13*0.4+AP13*0.4+AQ13*0.4+AR13/5+AS13*0.6</f>
        <v>10.239999999999998</v>
      </c>
      <c r="AU13" s="225">
        <f t="shared" ref="AU13:AU48" si="14">AT13*5/13</f>
        <v>3.9384615384615378</v>
      </c>
      <c r="AV13" s="223"/>
      <c r="AW13" s="224">
        <v>3.8</v>
      </c>
      <c r="AX13" s="223">
        <v>4.3</v>
      </c>
      <c r="AY13" s="224">
        <v>4</v>
      </c>
      <c r="AZ13" s="224">
        <v>3.8</v>
      </c>
      <c r="BA13" s="224">
        <v>5</v>
      </c>
      <c r="BB13" s="224">
        <v>5</v>
      </c>
      <c r="BC13" s="224">
        <f t="shared" ref="BC13:BC48" si="15">AW13*0.6+AX13*0.4+AY13*0.4+AZ13*0.4+BA13/5+BB13*0.6</f>
        <v>11.12</v>
      </c>
      <c r="BD13" s="225">
        <f t="shared" ref="BD13:BD48" si="16">BC13*5/13</f>
        <v>4.2769230769230768</v>
      </c>
    </row>
    <row r="14" spans="1:130" ht="21.75" thickTop="1" thickBot="1">
      <c r="A14" s="1">
        <v>84502922011</v>
      </c>
      <c r="B14" s="74" t="s">
        <v>1</v>
      </c>
      <c r="C14" s="2" t="s">
        <v>149</v>
      </c>
      <c r="D14" s="66">
        <f t="shared" si="0"/>
        <v>0</v>
      </c>
      <c r="E14" s="67">
        <f t="shared" si="1"/>
        <v>0</v>
      </c>
      <c r="F14" s="68">
        <f t="shared" si="2"/>
        <v>0.34615384615384615</v>
      </c>
      <c r="G14" s="69">
        <f t="shared" si="3"/>
        <v>0</v>
      </c>
      <c r="H14" s="70">
        <f t="shared" si="4"/>
        <v>0</v>
      </c>
      <c r="I14" s="71">
        <f t="shared" si="5"/>
        <v>4.8461538461538459E-2</v>
      </c>
      <c r="J14" s="3"/>
      <c r="K14" s="72">
        <f t="shared" si="6"/>
        <v>4.8461538461538459E-2</v>
      </c>
      <c r="L14" s="88"/>
      <c r="M14" s="5">
        <v>0</v>
      </c>
      <c r="N14" s="4">
        <v>0</v>
      </c>
      <c r="O14" s="5">
        <v>0</v>
      </c>
      <c r="P14" s="5">
        <v>0</v>
      </c>
      <c r="Q14" s="5">
        <v>0</v>
      </c>
      <c r="R14" s="5"/>
      <c r="S14" s="5">
        <f t="shared" si="7"/>
        <v>0</v>
      </c>
      <c r="T14" s="73">
        <f t="shared" si="8"/>
        <v>0</v>
      </c>
      <c r="U14" s="4"/>
      <c r="V14" s="5">
        <v>0</v>
      </c>
      <c r="W14" s="4">
        <v>0</v>
      </c>
      <c r="X14" s="5">
        <v>0</v>
      </c>
      <c r="Y14" s="5">
        <v>0</v>
      </c>
      <c r="Z14" s="5">
        <v>0</v>
      </c>
      <c r="AA14" s="5"/>
      <c r="AB14" s="5">
        <f t="shared" si="9"/>
        <v>0</v>
      </c>
      <c r="AC14" s="73">
        <f t="shared" si="10"/>
        <v>0</v>
      </c>
      <c r="AD14" s="4"/>
      <c r="AE14" s="5">
        <v>0</v>
      </c>
      <c r="AF14" s="4">
        <v>0</v>
      </c>
      <c r="AG14" s="5">
        <v>0</v>
      </c>
      <c r="AH14" s="5">
        <v>4.5</v>
      </c>
      <c r="AI14" s="5">
        <v>0</v>
      </c>
      <c r="AJ14" s="5"/>
      <c r="AK14" s="5">
        <f t="shared" si="11"/>
        <v>0.9</v>
      </c>
      <c r="AL14" s="73">
        <f t="shared" si="12"/>
        <v>0.34615384615384615</v>
      </c>
      <c r="AM14" s="4"/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f t="shared" si="13"/>
        <v>0</v>
      </c>
      <c r="AU14" s="73">
        <f t="shared" si="14"/>
        <v>0</v>
      </c>
      <c r="AV14" s="4"/>
      <c r="AW14" s="5"/>
      <c r="AX14" s="4"/>
      <c r="AY14" s="5"/>
      <c r="AZ14" s="5"/>
      <c r="BA14" s="5"/>
      <c r="BB14" s="5"/>
      <c r="BC14" s="5">
        <f t="shared" si="15"/>
        <v>0</v>
      </c>
      <c r="BD14" s="73">
        <f t="shared" si="16"/>
        <v>0</v>
      </c>
    </row>
    <row r="15" spans="1:130" s="176" customFormat="1" ht="21.75" thickTop="1" thickBot="1">
      <c r="A15" s="184">
        <v>84504302011</v>
      </c>
      <c r="B15" s="203" t="s">
        <v>2</v>
      </c>
      <c r="C15" s="186">
        <v>1</v>
      </c>
      <c r="D15" s="187">
        <f t="shared" si="0"/>
        <v>3.7666666666666662</v>
      </c>
      <c r="E15" s="188">
        <f t="shared" si="1"/>
        <v>3.6750000000000003</v>
      </c>
      <c r="F15" s="189">
        <f t="shared" si="2"/>
        <v>3.1692307692307695</v>
      </c>
      <c r="G15" s="190">
        <f t="shared" si="3"/>
        <v>4.2230769230769223</v>
      </c>
      <c r="H15" s="191">
        <f t="shared" si="4"/>
        <v>4.5769230769230766</v>
      </c>
      <c r="I15" s="192">
        <f t="shared" si="5"/>
        <v>2.7175256410256403</v>
      </c>
      <c r="J15" s="193">
        <v>18</v>
      </c>
      <c r="K15" s="194">
        <f t="shared" si="6"/>
        <v>3.7175256410256403</v>
      </c>
      <c r="L15" s="204"/>
      <c r="M15" s="196">
        <v>4.5999999999999996</v>
      </c>
      <c r="N15" s="195">
        <v>1.5</v>
      </c>
      <c r="O15" s="196">
        <v>3.5</v>
      </c>
      <c r="P15" s="196">
        <v>3.8</v>
      </c>
      <c r="Q15" s="196">
        <v>5</v>
      </c>
      <c r="R15" s="196">
        <v>4.2</v>
      </c>
      <c r="S15" s="196">
        <f t="shared" si="7"/>
        <v>9.0399999999999991</v>
      </c>
      <c r="T15" s="197">
        <f t="shared" si="8"/>
        <v>3.7666666666666662</v>
      </c>
      <c r="U15" s="195"/>
      <c r="V15" s="196">
        <v>4.5999999999999996</v>
      </c>
      <c r="W15" s="195">
        <v>0.5</v>
      </c>
      <c r="X15" s="196">
        <v>3.4</v>
      </c>
      <c r="Y15" s="196">
        <v>4.5</v>
      </c>
      <c r="Z15" s="196">
        <v>5</v>
      </c>
      <c r="AA15" s="196">
        <v>4.5</v>
      </c>
      <c r="AB15" s="196">
        <f t="shared" si="9"/>
        <v>8.82</v>
      </c>
      <c r="AC15" s="197">
        <f t="shared" si="10"/>
        <v>3.6750000000000003</v>
      </c>
      <c r="AD15" s="195"/>
      <c r="AE15" s="196">
        <v>3.8</v>
      </c>
      <c r="AF15" s="195">
        <v>1</v>
      </c>
      <c r="AG15" s="196">
        <v>2.5</v>
      </c>
      <c r="AH15" s="196">
        <v>4.3</v>
      </c>
      <c r="AI15" s="196">
        <v>5</v>
      </c>
      <c r="AJ15" s="196">
        <v>4.5</v>
      </c>
      <c r="AK15" s="196">
        <f t="shared" si="11"/>
        <v>8.24</v>
      </c>
      <c r="AL15" s="197">
        <f t="shared" si="12"/>
        <v>3.1692307692307695</v>
      </c>
      <c r="AM15" s="195"/>
      <c r="AN15" s="196">
        <v>4.5999999999999996</v>
      </c>
      <c r="AO15" s="196">
        <v>4.5999999999999996</v>
      </c>
      <c r="AP15" s="196">
        <v>4.5999999999999996</v>
      </c>
      <c r="AQ15" s="196">
        <v>4.5999999999999996</v>
      </c>
      <c r="AR15" s="196"/>
      <c r="AS15" s="196">
        <v>4.5</v>
      </c>
      <c r="AT15" s="196">
        <f t="shared" si="13"/>
        <v>10.979999999999999</v>
      </c>
      <c r="AU15" s="197">
        <f t="shared" si="14"/>
        <v>4.2230769230769223</v>
      </c>
      <c r="AV15" s="195"/>
      <c r="AW15" s="196">
        <v>4.5</v>
      </c>
      <c r="AX15" s="195">
        <v>4</v>
      </c>
      <c r="AY15" s="196">
        <v>4.5</v>
      </c>
      <c r="AZ15" s="196">
        <v>4.5</v>
      </c>
      <c r="BA15" s="196">
        <v>5</v>
      </c>
      <c r="BB15" s="196">
        <v>5</v>
      </c>
      <c r="BC15" s="196">
        <f t="shared" si="15"/>
        <v>11.899999999999999</v>
      </c>
      <c r="BD15" s="197">
        <f t="shared" si="16"/>
        <v>4.5769230769230766</v>
      </c>
    </row>
    <row r="16" spans="1:130" ht="21.75" thickTop="1" thickBot="1">
      <c r="A16" s="1">
        <v>84504332011</v>
      </c>
      <c r="B16" s="74" t="s">
        <v>4</v>
      </c>
      <c r="C16" s="2">
        <v>1</v>
      </c>
      <c r="D16" s="66">
        <f t="shared" si="0"/>
        <v>1.6666666666666667</v>
      </c>
      <c r="E16" s="67">
        <f t="shared" si="1"/>
        <v>2.0333333333333332</v>
      </c>
      <c r="F16" s="68">
        <f t="shared" si="2"/>
        <v>1.9769230769230768</v>
      </c>
      <c r="G16" s="69">
        <f t="shared" si="3"/>
        <v>4.5153846153846144</v>
      </c>
      <c r="H16" s="70">
        <f t="shared" si="4"/>
        <v>4.5307692307692315</v>
      </c>
      <c r="I16" s="71">
        <f t="shared" si="5"/>
        <v>2.061230769230769</v>
      </c>
      <c r="J16" s="3">
        <v>34</v>
      </c>
      <c r="K16" s="72">
        <f t="shared" si="6"/>
        <v>3.9501196581196578</v>
      </c>
      <c r="L16" s="88"/>
      <c r="M16" s="5">
        <v>4</v>
      </c>
      <c r="N16" s="4">
        <v>0.5</v>
      </c>
      <c r="O16" s="5">
        <v>3.5</v>
      </c>
      <c r="P16" s="5"/>
      <c r="Q16" s="5">
        <v>0</v>
      </c>
      <c r="R16" s="5"/>
      <c r="S16" s="5">
        <f t="shared" si="7"/>
        <v>4</v>
      </c>
      <c r="T16" s="73">
        <f t="shared" si="8"/>
        <v>1.6666666666666667</v>
      </c>
      <c r="U16" s="4"/>
      <c r="V16" s="5">
        <v>3.8</v>
      </c>
      <c r="W16" s="4">
        <v>3.5</v>
      </c>
      <c r="X16" s="5">
        <v>3</v>
      </c>
      <c r="Y16" s="5"/>
      <c r="Z16" s="5">
        <v>5</v>
      </c>
      <c r="AA16" s="5"/>
      <c r="AB16" s="5">
        <f t="shared" si="9"/>
        <v>4.88</v>
      </c>
      <c r="AC16" s="73">
        <f t="shared" si="10"/>
        <v>2.0333333333333332</v>
      </c>
      <c r="AD16" s="4"/>
      <c r="AE16" s="5">
        <v>4.0999999999999996</v>
      </c>
      <c r="AF16" s="4">
        <v>1</v>
      </c>
      <c r="AG16" s="5">
        <v>3.2</v>
      </c>
      <c r="AH16" s="5"/>
      <c r="AI16" s="5">
        <v>5</v>
      </c>
      <c r="AJ16" s="5"/>
      <c r="AK16" s="5">
        <f t="shared" si="11"/>
        <v>5.14</v>
      </c>
      <c r="AL16" s="73">
        <f t="shared" si="12"/>
        <v>1.9769230769230768</v>
      </c>
      <c r="AM16" s="4"/>
      <c r="AN16" s="5">
        <v>4.3</v>
      </c>
      <c r="AO16" s="5">
        <v>4.3</v>
      </c>
      <c r="AP16" s="5">
        <v>4.3</v>
      </c>
      <c r="AQ16" s="5">
        <v>4.3</v>
      </c>
      <c r="AR16" s="5">
        <v>5</v>
      </c>
      <c r="AS16" s="5">
        <v>5</v>
      </c>
      <c r="AT16" s="5">
        <f t="shared" si="13"/>
        <v>11.739999999999998</v>
      </c>
      <c r="AU16" s="73">
        <f t="shared" si="14"/>
        <v>4.5153846153846144</v>
      </c>
      <c r="AV16" s="4"/>
      <c r="AW16" s="5">
        <v>4.5</v>
      </c>
      <c r="AX16" s="4">
        <v>3.8</v>
      </c>
      <c r="AY16" s="5">
        <v>4.4000000000000004</v>
      </c>
      <c r="AZ16" s="5">
        <v>4.5</v>
      </c>
      <c r="BA16" s="5">
        <v>5</v>
      </c>
      <c r="BB16" s="5">
        <v>5</v>
      </c>
      <c r="BC16" s="5">
        <f t="shared" si="15"/>
        <v>11.780000000000001</v>
      </c>
      <c r="BD16" s="73">
        <f t="shared" si="16"/>
        <v>4.5307692307692315</v>
      </c>
    </row>
    <row r="17" spans="1:56" ht="21.75" thickTop="1" thickBot="1">
      <c r="A17" s="1">
        <v>84504362011</v>
      </c>
      <c r="B17" s="74" t="s">
        <v>5</v>
      </c>
      <c r="C17" s="2">
        <v>1</v>
      </c>
      <c r="D17" s="66">
        <f t="shared" si="0"/>
        <v>3.65</v>
      </c>
      <c r="E17" s="67">
        <f t="shared" si="1"/>
        <v>3.8833333333333333</v>
      </c>
      <c r="F17" s="68">
        <f t="shared" si="2"/>
        <v>3.8692307692307697</v>
      </c>
      <c r="G17" s="69">
        <f t="shared" si="3"/>
        <v>4.5846153846153843</v>
      </c>
      <c r="H17" s="70">
        <f t="shared" si="4"/>
        <v>4.0384615384615383</v>
      </c>
      <c r="I17" s="71">
        <f t="shared" si="5"/>
        <v>2.8035897435897432</v>
      </c>
      <c r="J17" s="3">
        <v>14</v>
      </c>
      <c r="K17" s="72">
        <f t="shared" si="6"/>
        <v>3.5813675213675209</v>
      </c>
      <c r="L17" s="88"/>
      <c r="M17" s="5">
        <v>4</v>
      </c>
      <c r="N17" s="4">
        <v>0.5</v>
      </c>
      <c r="O17" s="5">
        <v>4.5</v>
      </c>
      <c r="P17" s="5">
        <v>4.2</v>
      </c>
      <c r="Q17" s="5">
        <v>5</v>
      </c>
      <c r="R17" s="5">
        <v>4.2</v>
      </c>
      <c r="S17" s="5">
        <f t="shared" si="7"/>
        <v>8.76</v>
      </c>
      <c r="T17" s="73">
        <f t="shared" si="8"/>
        <v>3.65</v>
      </c>
      <c r="U17" s="4"/>
      <c r="V17" s="5">
        <v>4</v>
      </c>
      <c r="W17" s="4">
        <v>0.8</v>
      </c>
      <c r="X17" s="5">
        <v>4.5999999999999996</v>
      </c>
      <c r="Y17" s="5">
        <v>4.7</v>
      </c>
      <c r="Z17" s="5">
        <v>5</v>
      </c>
      <c r="AA17" s="5">
        <v>4.8</v>
      </c>
      <c r="AB17" s="5">
        <f t="shared" si="9"/>
        <v>9.32</v>
      </c>
      <c r="AC17" s="73">
        <f t="shared" si="10"/>
        <v>3.8833333333333333</v>
      </c>
      <c r="AD17" s="4"/>
      <c r="AE17" s="5">
        <v>4.5</v>
      </c>
      <c r="AF17" s="4">
        <v>1.5</v>
      </c>
      <c r="AG17" s="5">
        <v>5</v>
      </c>
      <c r="AH17" s="5">
        <v>4.7</v>
      </c>
      <c r="AI17" s="5">
        <v>5</v>
      </c>
      <c r="AJ17" s="5">
        <v>4.7</v>
      </c>
      <c r="AK17" s="5">
        <f t="shared" si="11"/>
        <v>10.06</v>
      </c>
      <c r="AL17" s="73">
        <f t="shared" si="12"/>
        <v>3.8692307692307697</v>
      </c>
      <c r="AM17" s="4"/>
      <c r="AN17" s="5">
        <v>4.4000000000000004</v>
      </c>
      <c r="AO17" s="5">
        <v>4.4000000000000004</v>
      </c>
      <c r="AP17" s="5">
        <v>4.4000000000000004</v>
      </c>
      <c r="AQ17" s="5">
        <v>4.4000000000000004</v>
      </c>
      <c r="AR17" s="5">
        <v>5</v>
      </c>
      <c r="AS17" s="5">
        <v>5</v>
      </c>
      <c r="AT17" s="5">
        <f t="shared" si="13"/>
        <v>11.92</v>
      </c>
      <c r="AU17" s="73">
        <f t="shared" si="14"/>
        <v>4.5846153846153843</v>
      </c>
      <c r="AV17" s="4"/>
      <c r="AW17" s="5">
        <v>4.5</v>
      </c>
      <c r="AX17" s="4"/>
      <c r="AY17" s="5">
        <v>5</v>
      </c>
      <c r="AZ17" s="5">
        <v>4.5</v>
      </c>
      <c r="BA17" s="5">
        <v>5</v>
      </c>
      <c r="BB17" s="5">
        <v>5</v>
      </c>
      <c r="BC17" s="5">
        <f t="shared" si="15"/>
        <v>10.5</v>
      </c>
      <c r="BD17" s="73">
        <f t="shared" si="16"/>
        <v>4.0384615384615383</v>
      </c>
    </row>
    <row r="18" spans="1:56" s="176" customFormat="1" ht="21.75" thickTop="1" thickBot="1">
      <c r="A18" s="184">
        <v>84504372011</v>
      </c>
      <c r="B18" s="203" t="s">
        <v>6</v>
      </c>
      <c r="C18" s="186">
        <v>1</v>
      </c>
      <c r="D18" s="187">
        <f t="shared" si="0"/>
        <v>2.9666666666666663</v>
      </c>
      <c r="E18" s="188">
        <f t="shared" si="1"/>
        <v>3.0750000000000006</v>
      </c>
      <c r="F18" s="189">
        <f t="shared" si="2"/>
        <v>3.0384615384615383</v>
      </c>
      <c r="G18" s="190">
        <f t="shared" si="3"/>
        <v>4.4692307692307685</v>
      </c>
      <c r="H18" s="191">
        <f t="shared" si="4"/>
        <v>4.523076923076923</v>
      </c>
      <c r="I18" s="192">
        <f t="shared" si="5"/>
        <v>2.5301410256410248</v>
      </c>
      <c r="J18" s="193">
        <v>10</v>
      </c>
      <c r="K18" s="194">
        <f t="shared" si="6"/>
        <v>3.0856965811965802</v>
      </c>
      <c r="L18" s="204"/>
      <c r="M18" s="196">
        <v>3.1</v>
      </c>
      <c r="N18" s="195">
        <v>1</v>
      </c>
      <c r="O18" s="196">
        <v>3</v>
      </c>
      <c r="P18" s="196">
        <v>3.7</v>
      </c>
      <c r="Q18" s="196">
        <v>3.2</v>
      </c>
      <c r="R18" s="196">
        <v>3.8</v>
      </c>
      <c r="S18" s="196">
        <f t="shared" si="7"/>
        <v>7.1199999999999992</v>
      </c>
      <c r="T18" s="197">
        <f t="shared" si="8"/>
        <v>2.9666666666666663</v>
      </c>
      <c r="U18" s="195"/>
      <c r="V18" s="196">
        <v>3.4</v>
      </c>
      <c r="W18" s="195">
        <v>1</v>
      </c>
      <c r="X18" s="196">
        <v>3.7</v>
      </c>
      <c r="Y18" s="196">
        <v>3.1</v>
      </c>
      <c r="Z18" s="196">
        <v>5</v>
      </c>
      <c r="AA18" s="196">
        <v>3.7</v>
      </c>
      <c r="AB18" s="196">
        <f t="shared" si="9"/>
        <v>7.3800000000000008</v>
      </c>
      <c r="AC18" s="197">
        <f t="shared" si="10"/>
        <v>3.0750000000000006</v>
      </c>
      <c r="AD18" s="195"/>
      <c r="AE18" s="196">
        <v>3</v>
      </c>
      <c r="AF18" s="195">
        <v>1</v>
      </c>
      <c r="AG18" s="196">
        <v>3.5</v>
      </c>
      <c r="AH18" s="196">
        <v>4.5</v>
      </c>
      <c r="AI18" s="196">
        <v>5</v>
      </c>
      <c r="AJ18" s="196">
        <v>4</v>
      </c>
      <c r="AK18" s="196">
        <f t="shared" si="11"/>
        <v>7.9</v>
      </c>
      <c r="AL18" s="197">
        <f t="shared" si="12"/>
        <v>3.0384615384615383</v>
      </c>
      <c r="AM18" s="195"/>
      <c r="AN18" s="196">
        <v>4.4000000000000004</v>
      </c>
      <c r="AO18" s="196">
        <v>4.4000000000000004</v>
      </c>
      <c r="AP18" s="196">
        <v>4.4000000000000004</v>
      </c>
      <c r="AQ18" s="196">
        <v>4.4000000000000004</v>
      </c>
      <c r="AR18" s="196">
        <v>5</v>
      </c>
      <c r="AS18" s="196">
        <v>4.5</v>
      </c>
      <c r="AT18" s="196">
        <f t="shared" si="13"/>
        <v>11.62</v>
      </c>
      <c r="AU18" s="197">
        <f t="shared" si="14"/>
        <v>4.4692307692307685</v>
      </c>
      <c r="AV18" s="195"/>
      <c r="AW18" s="196">
        <v>5</v>
      </c>
      <c r="AX18" s="195">
        <v>3.7</v>
      </c>
      <c r="AY18" s="196">
        <v>4</v>
      </c>
      <c r="AZ18" s="196">
        <v>5</v>
      </c>
      <c r="BA18" s="196">
        <v>3.4</v>
      </c>
      <c r="BB18" s="196">
        <v>5</v>
      </c>
      <c r="BC18" s="196">
        <f t="shared" si="15"/>
        <v>11.76</v>
      </c>
      <c r="BD18" s="197">
        <f t="shared" si="16"/>
        <v>4.523076923076923</v>
      </c>
    </row>
    <row r="19" spans="1:56" s="176" customFormat="1" ht="21.75" thickTop="1" thickBot="1">
      <c r="A19" s="184">
        <v>84504432011</v>
      </c>
      <c r="B19" s="203" t="s">
        <v>7</v>
      </c>
      <c r="C19" s="186">
        <v>1</v>
      </c>
      <c r="D19" s="187">
        <f t="shared" si="0"/>
        <v>3.3583333333333329</v>
      </c>
      <c r="E19" s="188">
        <f t="shared" si="1"/>
        <v>3.6833333333333336</v>
      </c>
      <c r="F19" s="189">
        <f t="shared" si="2"/>
        <v>3.4615384615384617</v>
      </c>
      <c r="G19" s="190">
        <f t="shared" si="3"/>
        <v>4.4692307692307685</v>
      </c>
      <c r="H19" s="191">
        <f t="shared" si="4"/>
        <v>4.7307692307692308</v>
      </c>
      <c r="I19" s="192">
        <f t="shared" si="5"/>
        <v>2.7584487179487178</v>
      </c>
      <c r="J19" s="193">
        <v>23</v>
      </c>
      <c r="K19" s="194">
        <f t="shared" si="6"/>
        <v>4.0362264957264955</v>
      </c>
      <c r="L19" s="204"/>
      <c r="M19" s="196">
        <v>3.8</v>
      </c>
      <c r="N19" s="195">
        <v>0.5</v>
      </c>
      <c r="O19" s="196">
        <v>3.3</v>
      </c>
      <c r="P19" s="196">
        <v>4</v>
      </c>
      <c r="Q19" s="196">
        <v>3.8</v>
      </c>
      <c r="R19" s="196">
        <v>4.5</v>
      </c>
      <c r="S19" s="196">
        <f t="shared" si="7"/>
        <v>8.0599999999999987</v>
      </c>
      <c r="T19" s="197">
        <f t="shared" si="8"/>
        <v>3.3583333333333329</v>
      </c>
      <c r="U19" s="195"/>
      <c r="V19" s="196">
        <v>4.0999999999999996</v>
      </c>
      <c r="W19" s="195">
        <v>4.5</v>
      </c>
      <c r="X19" s="196">
        <v>5</v>
      </c>
      <c r="Y19" s="196"/>
      <c r="Z19" s="196">
        <v>5</v>
      </c>
      <c r="AA19" s="196">
        <v>4.3</v>
      </c>
      <c r="AB19" s="196">
        <f t="shared" si="9"/>
        <v>8.84</v>
      </c>
      <c r="AC19" s="197">
        <f t="shared" si="10"/>
        <v>3.6833333333333336</v>
      </c>
      <c r="AD19" s="195"/>
      <c r="AE19" s="196">
        <v>3.8</v>
      </c>
      <c r="AF19" s="195">
        <v>1</v>
      </c>
      <c r="AG19" s="196">
        <v>4.2</v>
      </c>
      <c r="AH19" s="196">
        <v>4.7</v>
      </c>
      <c r="AI19" s="196">
        <v>5</v>
      </c>
      <c r="AJ19" s="196">
        <v>4.5</v>
      </c>
      <c r="AK19" s="196">
        <f t="shared" si="11"/>
        <v>9</v>
      </c>
      <c r="AL19" s="197">
        <f t="shared" si="12"/>
        <v>3.4615384615384617</v>
      </c>
      <c r="AM19" s="195"/>
      <c r="AN19" s="196">
        <v>4.4000000000000004</v>
      </c>
      <c r="AO19" s="196">
        <v>4.4000000000000004</v>
      </c>
      <c r="AP19" s="196">
        <v>4.4000000000000004</v>
      </c>
      <c r="AQ19" s="196">
        <v>4.4000000000000004</v>
      </c>
      <c r="AR19" s="196">
        <v>5</v>
      </c>
      <c r="AS19" s="196">
        <v>4.5</v>
      </c>
      <c r="AT19" s="196">
        <f t="shared" si="13"/>
        <v>11.62</v>
      </c>
      <c r="AU19" s="197">
        <f t="shared" si="14"/>
        <v>4.4692307692307685</v>
      </c>
      <c r="AV19" s="195"/>
      <c r="AW19" s="196">
        <v>4.5</v>
      </c>
      <c r="AX19" s="195">
        <v>4.5</v>
      </c>
      <c r="AY19" s="196">
        <v>5</v>
      </c>
      <c r="AZ19" s="196">
        <v>4.5</v>
      </c>
      <c r="BA19" s="196">
        <v>5</v>
      </c>
      <c r="BB19" s="196">
        <v>5</v>
      </c>
      <c r="BC19" s="196">
        <f t="shared" si="15"/>
        <v>12.3</v>
      </c>
      <c r="BD19" s="197">
        <f t="shared" si="16"/>
        <v>4.7307692307692308</v>
      </c>
    </row>
    <row r="20" spans="1:56" s="176" customFormat="1" ht="21.75" thickTop="1" thickBot="1">
      <c r="A20" s="184">
        <v>84504452011</v>
      </c>
      <c r="B20" s="203" t="s">
        <v>8</v>
      </c>
      <c r="C20" s="186">
        <v>1</v>
      </c>
      <c r="D20" s="187">
        <f t="shared" si="0"/>
        <v>3.6666666666666661</v>
      </c>
      <c r="E20" s="188">
        <f t="shared" si="1"/>
        <v>3.5986666666666669</v>
      </c>
      <c r="F20" s="189">
        <f t="shared" si="2"/>
        <v>3.692307692307693</v>
      </c>
      <c r="G20" s="190">
        <f t="shared" si="3"/>
        <v>4.4692307692307685</v>
      </c>
      <c r="H20" s="191">
        <f t="shared" si="4"/>
        <v>4.592307692307692</v>
      </c>
      <c r="I20" s="192">
        <f t="shared" si="5"/>
        <v>2.8026851282051277</v>
      </c>
      <c r="J20" s="193">
        <v>27</v>
      </c>
      <c r="K20" s="194">
        <f t="shared" si="6"/>
        <v>4.3026851282051277</v>
      </c>
      <c r="L20" s="204"/>
      <c r="M20" s="196">
        <v>4.5</v>
      </c>
      <c r="N20" s="195">
        <v>0.5</v>
      </c>
      <c r="O20" s="196">
        <v>4.5</v>
      </c>
      <c r="P20" s="196">
        <v>4</v>
      </c>
      <c r="Q20" s="196">
        <v>3</v>
      </c>
      <c r="R20" s="196">
        <v>4.5</v>
      </c>
      <c r="S20" s="196">
        <f t="shared" si="7"/>
        <v>8.7999999999999989</v>
      </c>
      <c r="T20" s="197">
        <f t="shared" si="8"/>
        <v>3.6666666666666661</v>
      </c>
      <c r="U20" s="195"/>
      <c r="V20" s="196">
        <v>4.5999999999999996</v>
      </c>
      <c r="W20" s="195">
        <v>4.5</v>
      </c>
      <c r="X20" s="196">
        <v>4</v>
      </c>
      <c r="Y20" s="196"/>
      <c r="Z20" s="196">
        <v>4.8</v>
      </c>
      <c r="AA20" s="196">
        <v>4.3</v>
      </c>
      <c r="AB20" s="196">
        <f t="shared" si="9"/>
        <v>8.6368000000000009</v>
      </c>
      <c r="AC20" s="197">
        <f t="shared" si="10"/>
        <v>3.5986666666666669</v>
      </c>
      <c r="AD20" s="195"/>
      <c r="AE20" s="196">
        <v>4</v>
      </c>
      <c r="AF20" s="195">
        <v>2</v>
      </c>
      <c r="AG20" s="196">
        <v>4.4000000000000004</v>
      </c>
      <c r="AH20" s="196">
        <v>4.7</v>
      </c>
      <c r="AI20" s="196">
        <v>5</v>
      </c>
      <c r="AJ20" s="196">
        <v>4.5</v>
      </c>
      <c r="AK20" s="196">
        <f t="shared" si="11"/>
        <v>9.6000000000000014</v>
      </c>
      <c r="AL20" s="197">
        <f t="shared" si="12"/>
        <v>3.692307692307693</v>
      </c>
      <c r="AM20" s="195"/>
      <c r="AN20" s="196">
        <v>4.4000000000000004</v>
      </c>
      <c r="AO20" s="196">
        <v>4.4000000000000004</v>
      </c>
      <c r="AP20" s="196">
        <v>4.4000000000000004</v>
      </c>
      <c r="AQ20" s="196">
        <v>4.4000000000000004</v>
      </c>
      <c r="AR20" s="196">
        <v>5</v>
      </c>
      <c r="AS20" s="196">
        <v>4.5</v>
      </c>
      <c r="AT20" s="196">
        <f t="shared" si="13"/>
        <v>11.62</v>
      </c>
      <c r="AU20" s="197">
        <f t="shared" si="14"/>
        <v>4.4692307692307685</v>
      </c>
      <c r="AV20" s="195"/>
      <c r="AW20" s="196">
        <v>4.5</v>
      </c>
      <c r="AX20" s="195">
        <v>4</v>
      </c>
      <c r="AY20" s="196">
        <v>4.5999999999999996</v>
      </c>
      <c r="AZ20" s="196">
        <v>4.5</v>
      </c>
      <c r="BA20" s="196">
        <v>5</v>
      </c>
      <c r="BB20" s="196">
        <v>5</v>
      </c>
      <c r="BC20" s="196">
        <f t="shared" si="15"/>
        <v>11.94</v>
      </c>
      <c r="BD20" s="197">
        <f t="shared" si="16"/>
        <v>4.592307692307692</v>
      </c>
    </row>
    <row r="21" spans="1:56" s="176" customFormat="1" ht="21.75" thickTop="1" thickBot="1">
      <c r="A21" s="184">
        <v>84504552011</v>
      </c>
      <c r="B21" s="203" t="s">
        <v>10</v>
      </c>
      <c r="C21" s="186">
        <v>1</v>
      </c>
      <c r="D21" s="187">
        <f t="shared" si="0"/>
        <v>4.166666666666667</v>
      </c>
      <c r="E21" s="188">
        <f t="shared" si="1"/>
        <v>4.1749999999999998</v>
      </c>
      <c r="F21" s="189">
        <f t="shared" si="2"/>
        <v>3.7076923076923078</v>
      </c>
      <c r="G21" s="190">
        <f t="shared" si="3"/>
        <v>4.6076923076923073</v>
      </c>
      <c r="H21" s="191">
        <f t="shared" si="4"/>
        <v>4.4615384615384617</v>
      </c>
      <c r="I21" s="192">
        <f t="shared" si="5"/>
        <v>2.9566025641025639</v>
      </c>
      <c r="J21" s="193">
        <v>31</v>
      </c>
      <c r="K21" s="194">
        <f t="shared" si="6"/>
        <v>4.6788247863247863</v>
      </c>
      <c r="L21" s="204"/>
      <c r="M21" s="196">
        <v>4</v>
      </c>
      <c r="N21" s="195">
        <v>4.5</v>
      </c>
      <c r="O21" s="196">
        <v>3.8</v>
      </c>
      <c r="P21" s="196">
        <v>3.8</v>
      </c>
      <c r="Q21" s="196">
        <v>5</v>
      </c>
      <c r="R21" s="196">
        <v>4.2</v>
      </c>
      <c r="S21" s="196">
        <f t="shared" si="7"/>
        <v>10</v>
      </c>
      <c r="T21" s="197">
        <f t="shared" si="8"/>
        <v>4.166666666666667</v>
      </c>
      <c r="U21" s="195"/>
      <c r="V21" s="196">
        <v>4.4000000000000004</v>
      </c>
      <c r="W21" s="195">
        <v>3</v>
      </c>
      <c r="X21" s="196">
        <v>4.2</v>
      </c>
      <c r="Y21" s="196">
        <v>4.5</v>
      </c>
      <c r="Z21" s="196">
        <v>5</v>
      </c>
      <c r="AA21" s="196">
        <v>4.5</v>
      </c>
      <c r="AB21" s="196">
        <f t="shared" si="9"/>
        <v>10.02</v>
      </c>
      <c r="AC21" s="197">
        <f t="shared" si="10"/>
        <v>4.1749999999999998</v>
      </c>
      <c r="AD21" s="195"/>
      <c r="AE21" s="196">
        <v>4.2</v>
      </c>
      <c r="AF21" s="195">
        <v>1.5</v>
      </c>
      <c r="AG21" s="196">
        <v>4.9000000000000004</v>
      </c>
      <c r="AH21" s="196">
        <v>4.3</v>
      </c>
      <c r="AI21" s="196">
        <v>5</v>
      </c>
      <c r="AJ21" s="196">
        <v>4.5</v>
      </c>
      <c r="AK21" s="196">
        <f t="shared" si="11"/>
        <v>9.64</v>
      </c>
      <c r="AL21" s="197">
        <f t="shared" si="12"/>
        <v>3.7076923076923078</v>
      </c>
      <c r="AM21" s="195"/>
      <c r="AN21" s="196">
        <v>4.5999999999999996</v>
      </c>
      <c r="AO21" s="196">
        <v>4.5999999999999996</v>
      </c>
      <c r="AP21" s="196">
        <v>4.5999999999999996</v>
      </c>
      <c r="AQ21" s="196">
        <v>4.5999999999999996</v>
      </c>
      <c r="AR21" s="196">
        <v>5</v>
      </c>
      <c r="AS21" s="196">
        <v>4.5</v>
      </c>
      <c r="AT21" s="196">
        <f t="shared" si="13"/>
        <v>11.979999999999999</v>
      </c>
      <c r="AU21" s="197">
        <f t="shared" si="14"/>
        <v>4.6076923076923073</v>
      </c>
      <c r="AV21" s="195"/>
      <c r="AW21" s="196">
        <v>4</v>
      </c>
      <c r="AX21" s="195">
        <v>4</v>
      </c>
      <c r="AY21" s="196">
        <v>5</v>
      </c>
      <c r="AZ21" s="196">
        <v>4</v>
      </c>
      <c r="BA21" s="196">
        <v>5</v>
      </c>
      <c r="BB21" s="196">
        <v>5</v>
      </c>
      <c r="BC21" s="196">
        <f t="shared" si="15"/>
        <v>11.6</v>
      </c>
      <c r="BD21" s="197">
        <f t="shared" si="16"/>
        <v>4.4615384615384617</v>
      </c>
    </row>
    <row r="22" spans="1:56" ht="21.75" thickTop="1" thickBot="1">
      <c r="A22" s="1">
        <v>84504602011</v>
      </c>
      <c r="B22" s="74" t="s">
        <v>11</v>
      </c>
      <c r="C22" s="2">
        <v>1</v>
      </c>
      <c r="D22" s="66">
        <f t="shared" si="0"/>
        <v>3.1166666666666671</v>
      </c>
      <c r="E22" s="67">
        <f t="shared" si="1"/>
        <v>2.7166666666666668</v>
      </c>
      <c r="F22" s="68">
        <f t="shared" si="2"/>
        <v>3.2307692307692308</v>
      </c>
      <c r="G22" s="69">
        <f t="shared" si="3"/>
        <v>4.4692307692307685</v>
      </c>
      <c r="H22" s="70">
        <f t="shared" si="4"/>
        <v>3.9076923076923076</v>
      </c>
      <c r="I22" s="71">
        <f t="shared" si="5"/>
        <v>2.4417435897435897</v>
      </c>
      <c r="J22" s="3">
        <v>19</v>
      </c>
      <c r="K22" s="72">
        <f t="shared" si="6"/>
        <v>3.4972991452991451</v>
      </c>
      <c r="L22" s="88"/>
      <c r="M22" s="5">
        <v>3.3</v>
      </c>
      <c r="N22" s="4">
        <v>1.2</v>
      </c>
      <c r="O22" s="5">
        <v>3.5</v>
      </c>
      <c r="P22" s="5">
        <v>3.7</v>
      </c>
      <c r="Q22" s="5">
        <v>3</v>
      </c>
      <c r="R22" s="5">
        <v>3.8</v>
      </c>
      <c r="S22" s="5">
        <f t="shared" si="7"/>
        <v>7.48</v>
      </c>
      <c r="T22" s="73">
        <f t="shared" si="8"/>
        <v>3.1166666666666671</v>
      </c>
      <c r="U22" s="4"/>
      <c r="V22" s="5">
        <v>5</v>
      </c>
      <c r="W22" s="4">
        <v>2</v>
      </c>
      <c r="X22" s="5">
        <v>3.7</v>
      </c>
      <c r="Y22" s="5">
        <v>3.1</v>
      </c>
      <c r="Z22" s="5"/>
      <c r="AA22" s="5">
        <v>3</v>
      </c>
      <c r="AB22" s="5">
        <f t="shared" si="9"/>
        <v>6.5200000000000005</v>
      </c>
      <c r="AC22" s="73">
        <f t="shared" si="10"/>
        <v>2.7166666666666668</v>
      </c>
      <c r="AD22" s="4"/>
      <c r="AE22" s="5">
        <v>3.5</v>
      </c>
      <c r="AF22" s="4">
        <v>1.5</v>
      </c>
      <c r="AG22" s="5">
        <v>4</v>
      </c>
      <c r="AH22" s="5">
        <v>4.5</v>
      </c>
      <c r="AI22" s="5">
        <v>4</v>
      </c>
      <c r="AJ22" s="5">
        <v>4</v>
      </c>
      <c r="AK22" s="5">
        <f t="shared" si="11"/>
        <v>8.4</v>
      </c>
      <c r="AL22" s="73">
        <f t="shared" si="12"/>
        <v>3.2307692307692308</v>
      </c>
      <c r="AM22" s="4"/>
      <c r="AN22" s="5">
        <v>4.4000000000000004</v>
      </c>
      <c r="AO22" s="5">
        <v>4.4000000000000004</v>
      </c>
      <c r="AP22" s="5">
        <v>4.4000000000000004</v>
      </c>
      <c r="AQ22" s="5">
        <v>4.4000000000000004</v>
      </c>
      <c r="AR22" s="5">
        <v>5</v>
      </c>
      <c r="AS22" s="5">
        <v>4.5</v>
      </c>
      <c r="AT22" s="5">
        <f t="shared" si="13"/>
        <v>11.62</v>
      </c>
      <c r="AU22" s="73">
        <f t="shared" si="14"/>
        <v>4.4692307692307685</v>
      </c>
      <c r="AV22" s="4"/>
      <c r="AW22" s="5">
        <v>3</v>
      </c>
      <c r="AX22" s="4">
        <v>3.7</v>
      </c>
      <c r="AY22" s="5">
        <v>4.2</v>
      </c>
      <c r="AZ22" s="5">
        <v>3</v>
      </c>
      <c r="BA22" s="5">
        <v>5</v>
      </c>
      <c r="BB22" s="5">
        <v>5</v>
      </c>
      <c r="BC22" s="5">
        <f t="shared" si="15"/>
        <v>10.16</v>
      </c>
      <c r="BD22" s="73">
        <f t="shared" si="16"/>
        <v>3.9076923076923076</v>
      </c>
    </row>
    <row r="23" spans="1:56" ht="21.75" thickTop="1" thickBot="1">
      <c r="A23" s="1">
        <v>84504692011</v>
      </c>
      <c r="B23" s="74" t="s">
        <v>13</v>
      </c>
      <c r="C23" s="2">
        <v>1</v>
      </c>
      <c r="D23" s="66">
        <f t="shared" si="0"/>
        <v>1.4166666666666667</v>
      </c>
      <c r="E23" s="67">
        <f t="shared" si="1"/>
        <v>1.95</v>
      </c>
      <c r="F23" s="68">
        <f t="shared" si="2"/>
        <v>2.1384615384615389</v>
      </c>
      <c r="G23" s="69">
        <f t="shared" si="3"/>
        <v>4.5153846153846144</v>
      </c>
      <c r="H23" s="70">
        <f t="shared" si="4"/>
        <v>4.3538461538461544</v>
      </c>
      <c r="I23" s="71">
        <f t="shared" si="5"/>
        <v>2.0124102564102566</v>
      </c>
      <c r="J23" s="3">
        <v>26</v>
      </c>
      <c r="K23" s="72">
        <f t="shared" si="6"/>
        <v>3.4568547008547013</v>
      </c>
      <c r="L23" s="88"/>
      <c r="M23" s="5">
        <v>4</v>
      </c>
      <c r="N23" s="4">
        <v>0.5</v>
      </c>
      <c r="O23" s="5">
        <v>2</v>
      </c>
      <c r="P23" s="5"/>
      <c r="Q23" s="5">
        <v>0</v>
      </c>
      <c r="R23" s="5"/>
      <c r="S23" s="5">
        <f t="shared" si="7"/>
        <v>3.4000000000000004</v>
      </c>
      <c r="T23" s="73">
        <f t="shared" si="8"/>
        <v>1.4166666666666667</v>
      </c>
      <c r="U23" s="4"/>
      <c r="V23" s="5">
        <v>3.8</v>
      </c>
      <c r="W23" s="4">
        <v>3</v>
      </c>
      <c r="X23" s="5">
        <v>3</v>
      </c>
      <c r="Y23" s="5"/>
      <c r="Z23" s="5">
        <v>5</v>
      </c>
      <c r="AA23" s="5"/>
      <c r="AB23" s="5">
        <f t="shared" si="9"/>
        <v>4.68</v>
      </c>
      <c r="AC23" s="73">
        <f t="shared" si="10"/>
        <v>1.95</v>
      </c>
      <c r="AD23" s="4"/>
      <c r="AE23" s="5">
        <v>3.6</v>
      </c>
      <c r="AF23" s="4">
        <v>1.5</v>
      </c>
      <c r="AG23" s="5">
        <v>4.5</v>
      </c>
      <c r="AH23" s="5"/>
      <c r="AI23" s="5">
        <v>5</v>
      </c>
      <c r="AJ23" s="5"/>
      <c r="AK23" s="5">
        <f t="shared" si="11"/>
        <v>5.5600000000000005</v>
      </c>
      <c r="AL23" s="73">
        <f t="shared" si="12"/>
        <v>2.1384615384615389</v>
      </c>
      <c r="AM23" s="4"/>
      <c r="AN23" s="5">
        <v>4.3</v>
      </c>
      <c r="AO23" s="5">
        <v>4.3</v>
      </c>
      <c r="AP23" s="5">
        <v>4.3</v>
      </c>
      <c r="AQ23" s="5">
        <v>4.3</v>
      </c>
      <c r="AR23" s="5">
        <v>5</v>
      </c>
      <c r="AS23" s="5">
        <v>5</v>
      </c>
      <c r="AT23" s="5">
        <f t="shared" si="13"/>
        <v>11.739999999999998</v>
      </c>
      <c r="AU23" s="73">
        <f t="shared" si="14"/>
        <v>4.5153846153846144</v>
      </c>
      <c r="AV23" s="4"/>
      <c r="AW23" s="5">
        <v>4.2</v>
      </c>
      <c r="AX23" s="4">
        <v>3.8</v>
      </c>
      <c r="AY23" s="5">
        <v>4</v>
      </c>
      <c r="AZ23" s="5">
        <v>4.2</v>
      </c>
      <c r="BA23" s="5">
        <v>5</v>
      </c>
      <c r="BB23" s="5">
        <v>5</v>
      </c>
      <c r="BC23" s="5">
        <f t="shared" si="15"/>
        <v>11.32</v>
      </c>
      <c r="BD23" s="73">
        <f t="shared" si="16"/>
        <v>4.3538461538461544</v>
      </c>
    </row>
    <row r="24" spans="1:56" s="176" customFormat="1" ht="21.75" thickTop="1" thickBot="1">
      <c r="A24" s="184">
        <v>84504702011</v>
      </c>
      <c r="B24" s="203" t="s">
        <v>14</v>
      </c>
      <c r="C24" s="186">
        <v>1</v>
      </c>
      <c r="D24" s="187">
        <f t="shared" si="0"/>
        <v>3.3083333333333336</v>
      </c>
      <c r="E24" s="188">
        <f t="shared" si="1"/>
        <v>4.1166666666666671</v>
      </c>
      <c r="F24" s="189">
        <f t="shared" si="2"/>
        <v>3.1230769230769235</v>
      </c>
      <c r="G24" s="190">
        <f t="shared" si="3"/>
        <v>3.9384615384615378</v>
      </c>
      <c r="H24" s="191">
        <f t="shared" si="4"/>
        <v>3.8538461538461535</v>
      </c>
      <c r="I24" s="192">
        <f t="shared" si="5"/>
        <v>2.5676538461538461</v>
      </c>
      <c r="J24" s="193">
        <v>21</v>
      </c>
      <c r="K24" s="194">
        <f t="shared" si="6"/>
        <v>3.7343205128205126</v>
      </c>
      <c r="L24" s="204"/>
      <c r="M24" s="196">
        <v>3.6</v>
      </c>
      <c r="N24" s="195">
        <v>2.5</v>
      </c>
      <c r="O24" s="196">
        <v>3</v>
      </c>
      <c r="P24" s="196">
        <v>4.5</v>
      </c>
      <c r="Q24" s="196">
        <v>5</v>
      </c>
      <c r="R24" s="196">
        <v>2.8</v>
      </c>
      <c r="S24" s="196">
        <f t="shared" si="7"/>
        <v>7.94</v>
      </c>
      <c r="T24" s="197">
        <f t="shared" si="8"/>
        <v>3.3083333333333336</v>
      </c>
      <c r="U24" s="195"/>
      <c r="V24" s="196">
        <v>4.2</v>
      </c>
      <c r="W24" s="195">
        <v>3.2</v>
      </c>
      <c r="X24" s="196">
        <v>4.4000000000000004</v>
      </c>
      <c r="Y24" s="196">
        <v>4.5</v>
      </c>
      <c r="Z24" s="196">
        <v>5</v>
      </c>
      <c r="AA24" s="196">
        <v>4.2</v>
      </c>
      <c r="AB24" s="196">
        <f t="shared" si="9"/>
        <v>9.8800000000000008</v>
      </c>
      <c r="AC24" s="197">
        <f t="shared" si="10"/>
        <v>4.1166666666666671</v>
      </c>
      <c r="AD24" s="195"/>
      <c r="AE24" s="196">
        <v>3.7</v>
      </c>
      <c r="AF24" s="195">
        <v>2.5</v>
      </c>
      <c r="AG24" s="196">
        <v>4.5</v>
      </c>
      <c r="AH24" s="196">
        <v>4.5</v>
      </c>
      <c r="AI24" s="196">
        <v>5</v>
      </c>
      <c r="AJ24" s="196">
        <v>2</v>
      </c>
      <c r="AK24" s="196">
        <f t="shared" si="11"/>
        <v>8.120000000000001</v>
      </c>
      <c r="AL24" s="197">
        <f t="shared" si="12"/>
        <v>3.1230769230769235</v>
      </c>
      <c r="AM24" s="195"/>
      <c r="AN24" s="196">
        <v>4.3</v>
      </c>
      <c r="AO24" s="196">
        <v>4.3</v>
      </c>
      <c r="AP24" s="196">
        <v>4.3</v>
      </c>
      <c r="AQ24" s="196">
        <v>4.3</v>
      </c>
      <c r="AR24" s="196">
        <v>5</v>
      </c>
      <c r="AS24" s="196">
        <v>2.5</v>
      </c>
      <c r="AT24" s="196">
        <f t="shared" si="13"/>
        <v>10.239999999999998</v>
      </c>
      <c r="AU24" s="197">
        <f t="shared" si="14"/>
        <v>3.9384615384615378</v>
      </c>
      <c r="AV24" s="195"/>
      <c r="AW24" s="196">
        <v>3.5</v>
      </c>
      <c r="AX24" s="195">
        <v>4.3</v>
      </c>
      <c r="AY24" s="196">
        <v>3.5</v>
      </c>
      <c r="AZ24" s="196">
        <v>2</v>
      </c>
      <c r="BA24" s="196">
        <v>5</v>
      </c>
      <c r="BB24" s="196">
        <v>5</v>
      </c>
      <c r="BC24" s="196">
        <f t="shared" si="15"/>
        <v>10.02</v>
      </c>
      <c r="BD24" s="197">
        <f t="shared" si="16"/>
        <v>3.8538461538461535</v>
      </c>
    </row>
    <row r="25" spans="1:56" s="176" customFormat="1" ht="21.75" thickTop="1" thickBot="1">
      <c r="A25" s="184">
        <v>84504742011</v>
      </c>
      <c r="B25" s="203" t="s">
        <v>15</v>
      </c>
      <c r="C25" s="186">
        <v>1</v>
      </c>
      <c r="D25" s="187">
        <f t="shared" si="0"/>
        <v>3.2333333333333329</v>
      </c>
      <c r="E25" s="188">
        <f t="shared" si="1"/>
        <v>3.6916666666666664</v>
      </c>
      <c r="F25" s="189">
        <f t="shared" si="2"/>
        <v>3.4692307692307689</v>
      </c>
      <c r="G25" s="190">
        <f t="shared" si="3"/>
        <v>4.4230769230769234</v>
      </c>
      <c r="H25" s="191">
        <f t="shared" si="4"/>
        <v>4.5384615384615383</v>
      </c>
      <c r="I25" s="192">
        <f t="shared" si="5"/>
        <v>2.7098076923076921</v>
      </c>
      <c r="J25" s="193">
        <v>21</v>
      </c>
      <c r="K25" s="194">
        <f t="shared" si="6"/>
        <v>3.8764743589743587</v>
      </c>
      <c r="L25" s="204"/>
      <c r="M25" s="196">
        <v>4.2</v>
      </c>
      <c r="N25" s="195">
        <v>1</v>
      </c>
      <c r="O25" s="196">
        <v>4</v>
      </c>
      <c r="P25" s="196">
        <v>4.7</v>
      </c>
      <c r="Q25" s="196">
        <v>1</v>
      </c>
      <c r="R25" s="196">
        <v>3.5</v>
      </c>
      <c r="S25" s="196">
        <f t="shared" si="7"/>
        <v>7.76</v>
      </c>
      <c r="T25" s="197">
        <f t="shared" si="8"/>
        <v>3.2333333333333329</v>
      </c>
      <c r="U25" s="195"/>
      <c r="V25" s="196">
        <v>4.0999999999999996</v>
      </c>
      <c r="W25" s="195">
        <v>1</v>
      </c>
      <c r="X25" s="196">
        <v>4.5</v>
      </c>
      <c r="Y25" s="196">
        <v>4.5</v>
      </c>
      <c r="Z25" s="196">
        <v>5</v>
      </c>
      <c r="AA25" s="196">
        <v>4</v>
      </c>
      <c r="AB25" s="196">
        <f t="shared" si="9"/>
        <v>8.86</v>
      </c>
      <c r="AC25" s="197">
        <f t="shared" si="10"/>
        <v>3.6916666666666664</v>
      </c>
      <c r="AD25" s="195"/>
      <c r="AE25" s="196">
        <v>3.7</v>
      </c>
      <c r="AF25" s="195">
        <v>1.5</v>
      </c>
      <c r="AG25" s="196">
        <v>5</v>
      </c>
      <c r="AH25" s="196">
        <v>4</v>
      </c>
      <c r="AI25" s="196">
        <v>5</v>
      </c>
      <c r="AJ25" s="196">
        <v>4</v>
      </c>
      <c r="AK25" s="196">
        <f t="shared" si="11"/>
        <v>9.02</v>
      </c>
      <c r="AL25" s="197">
        <f t="shared" si="12"/>
        <v>3.4692307692307689</v>
      </c>
      <c r="AM25" s="195"/>
      <c r="AN25" s="196">
        <v>4.5</v>
      </c>
      <c r="AO25" s="196">
        <v>4.5</v>
      </c>
      <c r="AP25" s="196">
        <v>4.5</v>
      </c>
      <c r="AQ25" s="196">
        <v>4.5</v>
      </c>
      <c r="AR25" s="196">
        <v>5</v>
      </c>
      <c r="AS25" s="196">
        <v>4</v>
      </c>
      <c r="AT25" s="196">
        <f t="shared" si="13"/>
        <v>11.5</v>
      </c>
      <c r="AU25" s="197">
        <f t="shared" si="14"/>
        <v>4.4230769230769234</v>
      </c>
      <c r="AV25" s="195"/>
      <c r="AW25" s="196">
        <v>5</v>
      </c>
      <c r="AX25" s="195">
        <v>4</v>
      </c>
      <c r="AY25" s="196">
        <v>3.5</v>
      </c>
      <c r="AZ25" s="196">
        <v>5</v>
      </c>
      <c r="BA25" s="196">
        <v>4</v>
      </c>
      <c r="BB25" s="196">
        <v>5</v>
      </c>
      <c r="BC25" s="196">
        <f t="shared" si="15"/>
        <v>11.8</v>
      </c>
      <c r="BD25" s="197">
        <f t="shared" si="16"/>
        <v>4.5384615384615383</v>
      </c>
    </row>
    <row r="26" spans="1:56" ht="21.75" thickTop="1" thickBot="1">
      <c r="A26" s="1">
        <v>84504782011</v>
      </c>
      <c r="B26" s="74" t="s">
        <v>17</v>
      </c>
      <c r="C26" s="2">
        <v>1</v>
      </c>
      <c r="D26" s="66">
        <f t="shared" si="0"/>
        <v>2.0833333333333335</v>
      </c>
      <c r="E26" s="67">
        <f t="shared" si="1"/>
        <v>1.95</v>
      </c>
      <c r="F26" s="68">
        <f t="shared" si="2"/>
        <v>1.8923076923076925</v>
      </c>
      <c r="G26" s="69">
        <f t="shared" si="3"/>
        <v>4.5153846153846144</v>
      </c>
      <c r="H26" s="70">
        <f t="shared" si="4"/>
        <v>4.4692307692307702</v>
      </c>
      <c r="I26" s="71">
        <f t="shared" si="5"/>
        <v>2.0874358974358969</v>
      </c>
      <c r="J26" s="3">
        <v>29</v>
      </c>
      <c r="K26" s="72">
        <f t="shared" si="6"/>
        <v>3.698547008547008</v>
      </c>
      <c r="L26" s="88"/>
      <c r="M26" s="5">
        <v>4</v>
      </c>
      <c r="N26" s="4">
        <v>0.5</v>
      </c>
      <c r="O26" s="5">
        <v>4</v>
      </c>
      <c r="P26" s="5"/>
      <c r="Q26" s="5">
        <v>4</v>
      </c>
      <c r="R26" s="5"/>
      <c r="S26" s="5">
        <f t="shared" si="7"/>
        <v>5</v>
      </c>
      <c r="T26" s="73">
        <f t="shared" si="8"/>
        <v>2.0833333333333335</v>
      </c>
      <c r="U26" s="4"/>
      <c r="V26" s="5">
        <v>4</v>
      </c>
      <c r="W26" s="4">
        <v>3</v>
      </c>
      <c r="X26" s="5">
        <v>2.7</v>
      </c>
      <c r="Y26" s="5"/>
      <c r="Z26" s="5">
        <v>5</v>
      </c>
      <c r="AA26" s="5"/>
      <c r="AB26" s="5">
        <f t="shared" si="9"/>
        <v>4.68</v>
      </c>
      <c r="AC26" s="73">
        <f t="shared" si="10"/>
        <v>1.95</v>
      </c>
      <c r="AD26" s="4"/>
      <c r="AE26" s="5">
        <v>3</v>
      </c>
      <c r="AF26" s="4">
        <v>1.5</v>
      </c>
      <c r="AG26" s="5">
        <v>3.8</v>
      </c>
      <c r="AH26" s="5"/>
      <c r="AI26" s="5">
        <v>5</v>
      </c>
      <c r="AJ26" s="5"/>
      <c r="AK26" s="5">
        <f t="shared" si="11"/>
        <v>4.92</v>
      </c>
      <c r="AL26" s="73">
        <f t="shared" si="12"/>
        <v>1.8923076923076925</v>
      </c>
      <c r="AM26" s="4"/>
      <c r="AN26" s="5">
        <v>4.3</v>
      </c>
      <c r="AO26" s="5">
        <v>4.3</v>
      </c>
      <c r="AP26" s="5">
        <v>4.3</v>
      </c>
      <c r="AQ26" s="5">
        <v>4.3</v>
      </c>
      <c r="AR26" s="5">
        <v>5</v>
      </c>
      <c r="AS26" s="5">
        <v>5</v>
      </c>
      <c r="AT26" s="5">
        <f t="shared" si="13"/>
        <v>11.739999999999998</v>
      </c>
      <c r="AU26" s="73">
        <f t="shared" si="14"/>
        <v>4.5153846153846144</v>
      </c>
      <c r="AV26" s="4"/>
      <c r="AW26" s="5">
        <v>4.5</v>
      </c>
      <c r="AX26" s="4">
        <v>3.8</v>
      </c>
      <c r="AY26" s="5">
        <v>4</v>
      </c>
      <c r="AZ26" s="5">
        <v>4.5</v>
      </c>
      <c r="BA26" s="5">
        <v>5</v>
      </c>
      <c r="BB26" s="5">
        <v>5</v>
      </c>
      <c r="BC26" s="5">
        <f t="shared" si="15"/>
        <v>11.620000000000001</v>
      </c>
      <c r="BD26" s="73">
        <f t="shared" si="16"/>
        <v>4.4692307692307702</v>
      </c>
    </row>
    <row r="27" spans="1:56" ht="21.75" thickTop="1" thickBot="1">
      <c r="A27" s="1">
        <v>84504822011</v>
      </c>
      <c r="B27" s="74" t="s">
        <v>18</v>
      </c>
      <c r="C27" s="2" t="s">
        <v>149</v>
      </c>
      <c r="D27" s="66">
        <f t="shared" si="0"/>
        <v>0</v>
      </c>
      <c r="E27" s="67">
        <f t="shared" si="1"/>
        <v>0</v>
      </c>
      <c r="F27" s="68">
        <f t="shared" si="2"/>
        <v>0</v>
      </c>
      <c r="G27" s="69">
        <f t="shared" si="3"/>
        <v>0</v>
      </c>
      <c r="H27" s="70">
        <f t="shared" si="4"/>
        <v>0</v>
      </c>
      <c r="I27" s="71">
        <f t="shared" si="5"/>
        <v>0</v>
      </c>
      <c r="J27" s="3"/>
      <c r="K27" s="72">
        <f t="shared" si="6"/>
        <v>0</v>
      </c>
      <c r="L27" s="88"/>
      <c r="M27" s="5">
        <v>0</v>
      </c>
      <c r="N27" s="4">
        <v>0</v>
      </c>
      <c r="O27" s="5">
        <v>0</v>
      </c>
      <c r="P27" s="5"/>
      <c r="Q27" s="5">
        <v>0</v>
      </c>
      <c r="R27" s="5">
        <v>0</v>
      </c>
      <c r="S27" s="5">
        <f t="shared" si="7"/>
        <v>0</v>
      </c>
      <c r="T27" s="73">
        <f t="shared" si="8"/>
        <v>0</v>
      </c>
      <c r="U27" s="4"/>
      <c r="V27" s="5">
        <v>0</v>
      </c>
      <c r="W27" s="4">
        <v>0</v>
      </c>
      <c r="X27" s="5"/>
      <c r="Y27" s="5">
        <v>0</v>
      </c>
      <c r="Z27" s="5">
        <v>0</v>
      </c>
      <c r="AA27" s="5">
        <v>0</v>
      </c>
      <c r="AB27" s="5">
        <f t="shared" si="9"/>
        <v>0</v>
      </c>
      <c r="AC27" s="73">
        <f t="shared" si="10"/>
        <v>0</v>
      </c>
      <c r="AD27" s="4"/>
      <c r="AE27" s="5">
        <v>0</v>
      </c>
      <c r="AF27" s="4">
        <v>0</v>
      </c>
      <c r="AG27" s="5"/>
      <c r="AH27" s="5">
        <v>0</v>
      </c>
      <c r="AI27" s="5">
        <v>0</v>
      </c>
      <c r="AJ27" s="5">
        <v>0</v>
      </c>
      <c r="AK27" s="5">
        <f t="shared" si="11"/>
        <v>0</v>
      </c>
      <c r="AL27" s="73">
        <f t="shared" si="12"/>
        <v>0</v>
      </c>
      <c r="AM27" s="4"/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f t="shared" si="13"/>
        <v>0</v>
      </c>
      <c r="AU27" s="73">
        <f t="shared" si="14"/>
        <v>0</v>
      </c>
      <c r="AV27" s="4"/>
      <c r="AW27" s="5"/>
      <c r="AX27" s="4">
        <v>0</v>
      </c>
      <c r="AY27" s="5">
        <v>0</v>
      </c>
      <c r="AZ27" s="5"/>
      <c r="BA27" s="5"/>
      <c r="BB27" s="5">
        <v>0</v>
      </c>
      <c r="BC27" s="5">
        <f t="shared" si="15"/>
        <v>0</v>
      </c>
      <c r="BD27" s="73">
        <f t="shared" si="16"/>
        <v>0</v>
      </c>
    </row>
    <row r="28" spans="1:56" ht="21.75" thickTop="1" thickBot="1">
      <c r="A28" s="1">
        <v>84504962011</v>
      </c>
      <c r="B28" s="74" t="s">
        <v>21</v>
      </c>
      <c r="C28" s="2" t="s">
        <v>149</v>
      </c>
      <c r="D28" s="66">
        <f t="shared" si="0"/>
        <v>0</v>
      </c>
      <c r="E28" s="67">
        <f t="shared" si="1"/>
        <v>0</v>
      </c>
      <c r="F28" s="68">
        <f t="shared" si="2"/>
        <v>0</v>
      </c>
      <c r="G28" s="69">
        <f t="shared" si="3"/>
        <v>0</v>
      </c>
      <c r="H28" s="70">
        <f t="shared" si="4"/>
        <v>0</v>
      </c>
      <c r="I28" s="71">
        <f t="shared" si="5"/>
        <v>0</v>
      </c>
      <c r="J28" s="3"/>
      <c r="K28" s="72">
        <f t="shared" si="6"/>
        <v>0</v>
      </c>
      <c r="L28" s="88"/>
      <c r="M28" s="5">
        <v>0</v>
      </c>
      <c r="N28" s="4">
        <v>0</v>
      </c>
      <c r="O28" s="5">
        <v>0</v>
      </c>
      <c r="P28" s="5">
        <v>0</v>
      </c>
      <c r="Q28" s="5">
        <v>0</v>
      </c>
      <c r="R28" s="5"/>
      <c r="S28" s="5">
        <v>0</v>
      </c>
      <c r="T28" s="73">
        <f t="shared" si="8"/>
        <v>0</v>
      </c>
      <c r="U28" s="4">
        <v>0</v>
      </c>
      <c r="V28" s="5">
        <v>0</v>
      </c>
      <c r="W28" s="4">
        <v>0</v>
      </c>
      <c r="X28" s="5">
        <v>0</v>
      </c>
      <c r="Y28" s="5"/>
      <c r="Z28" s="5">
        <v>0</v>
      </c>
      <c r="AA28" s="5">
        <v>0</v>
      </c>
      <c r="AB28" s="5">
        <v>0</v>
      </c>
      <c r="AC28" s="73">
        <v>0</v>
      </c>
      <c r="AD28" s="4">
        <v>0</v>
      </c>
      <c r="AE28" s="5">
        <v>0</v>
      </c>
      <c r="AF28" s="4">
        <v>0</v>
      </c>
      <c r="AG28" s="5">
        <v>0</v>
      </c>
      <c r="AH28" s="5">
        <v>0</v>
      </c>
      <c r="AI28" s="5"/>
      <c r="AJ28" s="5">
        <v>0</v>
      </c>
      <c r="AK28" s="5">
        <v>0</v>
      </c>
      <c r="AL28" s="73">
        <v>0</v>
      </c>
      <c r="AM28" s="4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73">
        <v>0</v>
      </c>
      <c r="AV28" s="4">
        <v>0</v>
      </c>
      <c r="AW28" s="5"/>
      <c r="AX28" s="4">
        <v>0</v>
      </c>
      <c r="AY28" s="5">
        <v>0</v>
      </c>
      <c r="AZ28" s="5"/>
      <c r="BA28" s="5">
        <v>0</v>
      </c>
      <c r="BB28" s="5">
        <v>0</v>
      </c>
      <c r="BC28" s="5">
        <f t="shared" si="15"/>
        <v>0</v>
      </c>
      <c r="BD28" s="73">
        <f t="shared" si="16"/>
        <v>0</v>
      </c>
    </row>
    <row r="29" spans="1:56" s="176" customFormat="1" ht="21.75" thickTop="1" thickBot="1">
      <c r="A29" s="184">
        <v>84504972011</v>
      </c>
      <c r="B29" s="203" t="s">
        <v>22</v>
      </c>
      <c r="C29" s="186">
        <v>1</v>
      </c>
      <c r="D29" s="187">
        <f t="shared" si="0"/>
        <v>4.2749999999999995</v>
      </c>
      <c r="E29" s="188">
        <f t="shared" si="1"/>
        <v>4.2666666666666666</v>
      </c>
      <c r="F29" s="189">
        <f t="shared" si="2"/>
        <v>3.5999999999999996</v>
      </c>
      <c r="G29" s="190">
        <f t="shared" si="3"/>
        <v>4.3538461538461544</v>
      </c>
      <c r="H29" s="191">
        <f t="shared" si="4"/>
        <v>4.5384615384615383</v>
      </c>
      <c r="I29" s="192">
        <f t="shared" si="5"/>
        <v>2.9447564102564106</v>
      </c>
      <c r="J29" s="193">
        <v>21</v>
      </c>
      <c r="K29" s="194">
        <f t="shared" si="6"/>
        <v>4.1114230769230771</v>
      </c>
      <c r="L29" s="204"/>
      <c r="M29" s="196">
        <v>4.5</v>
      </c>
      <c r="N29" s="195">
        <v>3.5</v>
      </c>
      <c r="O29" s="196">
        <v>4.5</v>
      </c>
      <c r="P29" s="196">
        <v>4.2</v>
      </c>
      <c r="Q29" s="196">
        <v>5</v>
      </c>
      <c r="R29" s="196">
        <v>4.2</v>
      </c>
      <c r="S29" s="196">
        <f t="shared" si="7"/>
        <v>10.26</v>
      </c>
      <c r="T29" s="197">
        <f t="shared" si="8"/>
        <v>4.2749999999999995</v>
      </c>
      <c r="U29" s="195"/>
      <c r="V29" s="196">
        <v>4.2</v>
      </c>
      <c r="W29" s="195">
        <v>2.5</v>
      </c>
      <c r="X29" s="196">
        <v>4.9000000000000004</v>
      </c>
      <c r="Y29" s="196">
        <v>4.7</v>
      </c>
      <c r="Z29" s="196">
        <v>5</v>
      </c>
      <c r="AA29" s="196">
        <v>4.8</v>
      </c>
      <c r="AB29" s="196">
        <f t="shared" si="9"/>
        <v>10.24</v>
      </c>
      <c r="AC29" s="197">
        <f t="shared" si="10"/>
        <v>4.2666666666666666</v>
      </c>
      <c r="AD29" s="195"/>
      <c r="AE29" s="196">
        <v>4</v>
      </c>
      <c r="AF29" s="195">
        <v>1.5</v>
      </c>
      <c r="AG29" s="196">
        <v>4</v>
      </c>
      <c r="AH29" s="196">
        <v>4.7</v>
      </c>
      <c r="AI29" s="196">
        <v>5</v>
      </c>
      <c r="AJ29" s="196">
        <v>4.7</v>
      </c>
      <c r="AK29" s="196">
        <f t="shared" si="11"/>
        <v>9.36</v>
      </c>
      <c r="AL29" s="197">
        <f t="shared" si="12"/>
        <v>3.5999999999999996</v>
      </c>
      <c r="AM29" s="195"/>
      <c r="AN29" s="196">
        <v>4.4000000000000004</v>
      </c>
      <c r="AO29" s="196">
        <v>4.4000000000000004</v>
      </c>
      <c r="AP29" s="196">
        <v>4.4000000000000004</v>
      </c>
      <c r="AQ29" s="196">
        <v>4.4000000000000004</v>
      </c>
      <c r="AR29" s="196">
        <v>5</v>
      </c>
      <c r="AS29" s="196">
        <v>4</v>
      </c>
      <c r="AT29" s="196">
        <f t="shared" si="13"/>
        <v>11.32</v>
      </c>
      <c r="AU29" s="197">
        <f t="shared" si="14"/>
        <v>4.3538461538461544</v>
      </c>
      <c r="AV29" s="195"/>
      <c r="AW29" s="196">
        <v>4.5</v>
      </c>
      <c r="AX29" s="195">
        <v>4.5</v>
      </c>
      <c r="AY29" s="196">
        <v>4.5</v>
      </c>
      <c r="AZ29" s="196">
        <v>4.5</v>
      </c>
      <c r="BA29" s="196">
        <v>5</v>
      </c>
      <c r="BB29" s="196">
        <v>4.5</v>
      </c>
      <c r="BC29" s="196">
        <f t="shared" si="15"/>
        <v>11.799999999999999</v>
      </c>
      <c r="BD29" s="197">
        <f t="shared" si="16"/>
        <v>4.5384615384615383</v>
      </c>
    </row>
    <row r="30" spans="1:56" s="176" customFormat="1" ht="21.75" thickTop="1" thickBot="1">
      <c r="A30" s="184">
        <v>84505002011</v>
      </c>
      <c r="B30" s="203" t="s">
        <v>23</v>
      </c>
      <c r="C30" s="186">
        <v>1</v>
      </c>
      <c r="D30" s="187">
        <f t="shared" si="0"/>
        <v>2.7166666666666663</v>
      </c>
      <c r="E30" s="188">
        <f t="shared" si="1"/>
        <v>3.15</v>
      </c>
      <c r="F30" s="189">
        <f t="shared" si="2"/>
        <v>1.7384615384615383</v>
      </c>
      <c r="G30" s="190">
        <f t="shared" si="3"/>
        <v>0</v>
      </c>
      <c r="H30" s="191">
        <f t="shared" si="4"/>
        <v>3.6923076923076925</v>
      </c>
      <c r="I30" s="192">
        <f t="shared" si="5"/>
        <v>1.5816410256410254</v>
      </c>
      <c r="J30" s="193">
        <v>30</v>
      </c>
      <c r="K30" s="194">
        <f t="shared" si="6"/>
        <v>3.2483076923076921</v>
      </c>
      <c r="L30" s="204" t="s">
        <v>147</v>
      </c>
      <c r="M30" s="196">
        <v>3.3</v>
      </c>
      <c r="N30" s="195">
        <v>1.5</v>
      </c>
      <c r="O30" s="196">
        <v>3.8</v>
      </c>
      <c r="P30" s="196">
        <v>3.8</v>
      </c>
      <c r="Q30" s="196">
        <v>3.8</v>
      </c>
      <c r="R30" s="205">
        <v>1.5</v>
      </c>
      <c r="S30" s="196">
        <f t="shared" si="7"/>
        <v>6.52</v>
      </c>
      <c r="T30" s="197">
        <f t="shared" si="8"/>
        <v>2.7166666666666663</v>
      </c>
      <c r="U30" s="195"/>
      <c r="V30" s="196">
        <v>4</v>
      </c>
      <c r="W30" s="195">
        <v>2.8</v>
      </c>
      <c r="X30" s="196">
        <v>3.8</v>
      </c>
      <c r="Y30" s="196">
        <v>4.5</v>
      </c>
      <c r="Z30" s="196">
        <v>4</v>
      </c>
      <c r="AA30" s="196">
        <v>1.5</v>
      </c>
      <c r="AB30" s="196">
        <f t="shared" si="9"/>
        <v>7.5599999999999987</v>
      </c>
      <c r="AC30" s="197">
        <f t="shared" si="10"/>
        <v>3.15</v>
      </c>
      <c r="AD30" s="195"/>
      <c r="AE30" s="196">
        <v>2.5</v>
      </c>
      <c r="AF30" s="195">
        <v>2</v>
      </c>
      <c r="AG30" s="196">
        <v>3.8</v>
      </c>
      <c r="AH30" s="196"/>
      <c r="AI30" s="196">
        <v>3.5</v>
      </c>
      <c r="AJ30" s="196"/>
      <c r="AK30" s="196">
        <f t="shared" si="11"/>
        <v>4.5199999999999996</v>
      </c>
      <c r="AL30" s="197">
        <f t="shared" si="12"/>
        <v>1.7384615384615383</v>
      </c>
      <c r="AM30" s="195"/>
      <c r="AN30" s="196"/>
      <c r="AO30" s="196"/>
      <c r="AP30" s="196"/>
      <c r="AQ30" s="196"/>
      <c r="AR30" s="196"/>
      <c r="AS30" s="196"/>
      <c r="AT30" s="196">
        <f t="shared" si="13"/>
        <v>0</v>
      </c>
      <c r="AU30" s="197">
        <f t="shared" si="14"/>
        <v>0</v>
      </c>
      <c r="AV30" s="195"/>
      <c r="AW30" s="196">
        <v>4</v>
      </c>
      <c r="AX30" s="195"/>
      <c r="AY30" s="196">
        <v>4</v>
      </c>
      <c r="AZ30" s="196">
        <v>4</v>
      </c>
      <c r="BA30" s="196">
        <v>5</v>
      </c>
      <c r="BB30" s="196">
        <v>5</v>
      </c>
      <c r="BC30" s="196">
        <f t="shared" si="15"/>
        <v>9.6</v>
      </c>
      <c r="BD30" s="197">
        <f t="shared" si="16"/>
        <v>3.6923076923076925</v>
      </c>
    </row>
    <row r="31" spans="1:56" s="176" customFormat="1" ht="21.75" thickTop="1" thickBot="1">
      <c r="A31" s="184">
        <v>84505142011</v>
      </c>
      <c r="B31" s="203" t="s">
        <v>24</v>
      </c>
      <c r="C31" s="186">
        <v>1</v>
      </c>
      <c r="D31" s="187">
        <f t="shared" si="0"/>
        <v>4.3583333333333334</v>
      </c>
      <c r="E31" s="188">
        <f t="shared" si="1"/>
        <v>4.0083333333333329</v>
      </c>
      <c r="F31" s="189">
        <f t="shared" si="2"/>
        <v>3.4461538461538463</v>
      </c>
      <c r="G31" s="190">
        <f t="shared" si="3"/>
        <v>4.6076923076923073</v>
      </c>
      <c r="H31" s="191">
        <f t="shared" si="4"/>
        <v>4.6538461538461542</v>
      </c>
      <c r="I31" s="192">
        <f t="shared" si="5"/>
        <v>2.9504102564102559</v>
      </c>
      <c r="J31" s="193">
        <v>18</v>
      </c>
      <c r="K31" s="194">
        <f t="shared" si="6"/>
        <v>3.9504102564102559</v>
      </c>
      <c r="L31" s="204"/>
      <c r="M31" s="196">
        <v>4.3</v>
      </c>
      <c r="N31" s="195">
        <v>4.5</v>
      </c>
      <c r="O31" s="196">
        <v>4.5</v>
      </c>
      <c r="P31" s="196">
        <v>3.8</v>
      </c>
      <c r="Q31" s="196">
        <v>5</v>
      </c>
      <c r="R31" s="196">
        <v>4.2</v>
      </c>
      <c r="S31" s="196">
        <f t="shared" si="7"/>
        <v>10.459999999999999</v>
      </c>
      <c r="T31" s="197">
        <f t="shared" si="8"/>
        <v>4.3583333333333334</v>
      </c>
      <c r="U31" s="195"/>
      <c r="V31" s="196">
        <v>4.2</v>
      </c>
      <c r="W31" s="195">
        <v>2.5</v>
      </c>
      <c r="X31" s="196">
        <v>4</v>
      </c>
      <c r="Y31" s="196">
        <v>4.5</v>
      </c>
      <c r="Z31" s="196">
        <v>5</v>
      </c>
      <c r="AA31" s="196">
        <v>4.5</v>
      </c>
      <c r="AB31" s="196">
        <f t="shared" si="9"/>
        <v>9.6199999999999992</v>
      </c>
      <c r="AC31" s="197">
        <f t="shared" si="10"/>
        <v>4.0083333333333329</v>
      </c>
      <c r="AD31" s="195"/>
      <c r="AE31" s="196">
        <v>4</v>
      </c>
      <c r="AF31" s="195">
        <v>1.5</v>
      </c>
      <c r="AG31" s="196">
        <v>3.5</v>
      </c>
      <c r="AH31" s="196">
        <v>4.3</v>
      </c>
      <c r="AI31" s="196">
        <v>5</v>
      </c>
      <c r="AJ31" s="196">
        <v>4.5</v>
      </c>
      <c r="AK31" s="196">
        <f t="shared" si="11"/>
        <v>8.9600000000000009</v>
      </c>
      <c r="AL31" s="197">
        <f t="shared" si="12"/>
        <v>3.4461538461538463</v>
      </c>
      <c r="AM31" s="195"/>
      <c r="AN31" s="196">
        <v>4.5999999999999996</v>
      </c>
      <c r="AO31" s="196">
        <v>4.5999999999999996</v>
      </c>
      <c r="AP31" s="196">
        <v>4.5999999999999996</v>
      </c>
      <c r="AQ31" s="196">
        <v>4.5999999999999996</v>
      </c>
      <c r="AR31" s="196">
        <v>5</v>
      </c>
      <c r="AS31" s="196">
        <v>4.5</v>
      </c>
      <c r="AT31" s="196">
        <f t="shared" si="13"/>
        <v>11.979999999999999</v>
      </c>
      <c r="AU31" s="197">
        <f t="shared" si="14"/>
        <v>4.6076923076923073</v>
      </c>
      <c r="AV31" s="195"/>
      <c r="AW31" s="196">
        <v>4.5</v>
      </c>
      <c r="AX31" s="195">
        <v>4</v>
      </c>
      <c r="AY31" s="196">
        <v>5</v>
      </c>
      <c r="AZ31" s="196">
        <v>4.5</v>
      </c>
      <c r="BA31" s="196">
        <v>5</v>
      </c>
      <c r="BB31" s="196">
        <v>5</v>
      </c>
      <c r="BC31" s="196">
        <f t="shared" si="15"/>
        <v>12.1</v>
      </c>
      <c r="BD31" s="197">
        <f t="shared" si="16"/>
        <v>4.6538461538461542</v>
      </c>
    </row>
    <row r="32" spans="1:56" s="176" customFormat="1" ht="21.75" thickTop="1" thickBot="1">
      <c r="A32" s="184">
        <v>84505172011</v>
      </c>
      <c r="B32" s="203" t="s">
        <v>25</v>
      </c>
      <c r="C32" s="186">
        <v>1</v>
      </c>
      <c r="D32" s="187">
        <f t="shared" si="0"/>
        <v>3.1999999999999997</v>
      </c>
      <c r="E32" s="188">
        <f t="shared" si="1"/>
        <v>3.6333333333333329</v>
      </c>
      <c r="F32" s="189">
        <f t="shared" si="2"/>
        <v>3.0461538461538464</v>
      </c>
      <c r="G32" s="190">
        <f t="shared" si="3"/>
        <v>4.0384615384615383</v>
      </c>
      <c r="H32" s="191">
        <f t="shared" si="4"/>
        <v>4.4153846153846157</v>
      </c>
      <c r="I32" s="192">
        <f t="shared" si="5"/>
        <v>2.5666666666666664</v>
      </c>
      <c r="J32" s="193">
        <v>28</v>
      </c>
      <c r="K32" s="194">
        <f t="shared" si="6"/>
        <v>4.1222222222222218</v>
      </c>
      <c r="L32" s="204"/>
      <c r="M32" s="196">
        <v>3.2</v>
      </c>
      <c r="N32" s="195">
        <v>1.5</v>
      </c>
      <c r="O32" s="196">
        <v>4.8</v>
      </c>
      <c r="P32" s="196">
        <v>4.7</v>
      </c>
      <c r="Q32" s="196">
        <v>1</v>
      </c>
      <c r="R32" s="196">
        <v>3.5</v>
      </c>
      <c r="S32" s="196">
        <f t="shared" si="7"/>
        <v>7.68</v>
      </c>
      <c r="T32" s="197">
        <f t="shared" si="8"/>
        <v>3.1999999999999997</v>
      </c>
      <c r="U32" s="195"/>
      <c r="V32" s="196">
        <v>4</v>
      </c>
      <c r="W32" s="195">
        <v>1.5</v>
      </c>
      <c r="X32" s="196">
        <v>3.8</v>
      </c>
      <c r="Y32" s="196">
        <v>4.5</v>
      </c>
      <c r="Z32" s="196">
        <v>5</v>
      </c>
      <c r="AA32" s="196">
        <v>4</v>
      </c>
      <c r="AB32" s="196">
        <f t="shared" si="9"/>
        <v>8.7199999999999989</v>
      </c>
      <c r="AC32" s="197">
        <f t="shared" si="10"/>
        <v>3.6333333333333329</v>
      </c>
      <c r="AD32" s="195"/>
      <c r="AE32" s="196">
        <v>4.2</v>
      </c>
      <c r="AF32" s="195">
        <v>1.5</v>
      </c>
      <c r="AG32" s="196">
        <v>4</v>
      </c>
      <c r="AH32" s="196">
        <v>4</v>
      </c>
      <c r="AI32" s="196"/>
      <c r="AJ32" s="196">
        <v>4</v>
      </c>
      <c r="AK32" s="196">
        <f t="shared" si="11"/>
        <v>7.92</v>
      </c>
      <c r="AL32" s="197">
        <f t="shared" si="12"/>
        <v>3.0461538461538464</v>
      </c>
      <c r="AM32" s="195"/>
      <c r="AN32" s="196">
        <v>4.5</v>
      </c>
      <c r="AO32" s="196">
        <v>4.5</v>
      </c>
      <c r="AP32" s="196">
        <v>4.5</v>
      </c>
      <c r="AQ32" s="196">
        <v>4.5</v>
      </c>
      <c r="AR32" s="196"/>
      <c r="AS32" s="196">
        <v>4</v>
      </c>
      <c r="AT32" s="196">
        <f t="shared" si="13"/>
        <v>10.5</v>
      </c>
      <c r="AU32" s="197">
        <f t="shared" si="14"/>
        <v>4.0384615384615383</v>
      </c>
      <c r="AV32" s="195"/>
      <c r="AW32" s="196">
        <v>4</v>
      </c>
      <c r="AX32" s="195">
        <v>4</v>
      </c>
      <c r="AY32" s="196">
        <v>4.7</v>
      </c>
      <c r="AZ32" s="196">
        <v>4</v>
      </c>
      <c r="BA32" s="196">
        <v>5</v>
      </c>
      <c r="BB32" s="196">
        <v>5</v>
      </c>
      <c r="BC32" s="196">
        <f t="shared" si="15"/>
        <v>11.48</v>
      </c>
      <c r="BD32" s="197">
        <f t="shared" si="16"/>
        <v>4.4153846153846157</v>
      </c>
    </row>
    <row r="33" spans="1:56" s="176" customFormat="1" ht="21.75" thickTop="1" thickBot="1">
      <c r="A33" s="184">
        <v>84505212011</v>
      </c>
      <c r="B33" s="203" t="s">
        <v>26</v>
      </c>
      <c r="C33" s="186">
        <v>1</v>
      </c>
      <c r="D33" s="187">
        <f t="shared" si="0"/>
        <v>3.5749999999999997</v>
      </c>
      <c r="E33" s="188">
        <f t="shared" si="1"/>
        <v>4.1000000000000005</v>
      </c>
      <c r="F33" s="189">
        <f t="shared" si="2"/>
        <v>3.5000000000000004</v>
      </c>
      <c r="G33" s="190">
        <f t="shared" si="3"/>
        <v>4.3538461538461544</v>
      </c>
      <c r="H33" s="191">
        <f t="shared" si="4"/>
        <v>4.4153846153846157</v>
      </c>
      <c r="I33" s="192">
        <f t="shared" si="5"/>
        <v>2.7921923076923081</v>
      </c>
      <c r="J33" s="193">
        <v>22</v>
      </c>
      <c r="K33" s="194">
        <f t="shared" si="6"/>
        <v>4.0144145299145304</v>
      </c>
      <c r="L33" s="204"/>
      <c r="M33" s="196">
        <v>4.5</v>
      </c>
      <c r="N33" s="195">
        <v>0.5</v>
      </c>
      <c r="O33" s="196">
        <v>3.8</v>
      </c>
      <c r="P33" s="196">
        <v>4.2</v>
      </c>
      <c r="Q33" s="196">
        <v>4</v>
      </c>
      <c r="R33" s="196">
        <v>4.2</v>
      </c>
      <c r="S33" s="196">
        <f t="shared" si="7"/>
        <v>8.58</v>
      </c>
      <c r="T33" s="197">
        <f t="shared" si="8"/>
        <v>3.5749999999999997</v>
      </c>
      <c r="U33" s="195"/>
      <c r="V33" s="196">
        <v>4.2</v>
      </c>
      <c r="W33" s="195">
        <v>2.4</v>
      </c>
      <c r="X33" s="196">
        <v>4</v>
      </c>
      <c r="Y33" s="196">
        <v>4.7</v>
      </c>
      <c r="Z33" s="196">
        <v>5</v>
      </c>
      <c r="AA33" s="196">
        <v>4.8</v>
      </c>
      <c r="AB33" s="196">
        <f t="shared" si="9"/>
        <v>9.84</v>
      </c>
      <c r="AC33" s="197">
        <f t="shared" si="10"/>
        <v>4.1000000000000005</v>
      </c>
      <c r="AD33" s="195"/>
      <c r="AE33" s="205">
        <v>3.5</v>
      </c>
      <c r="AF33" s="226">
        <v>2</v>
      </c>
      <c r="AG33" s="205">
        <v>3.6</v>
      </c>
      <c r="AH33" s="205">
        <v>4.7</v>
      </c>
      <c r="AI33" s="205">
        <v>5</v>
      </c>
      <c r="AJ33" s="205">
        <v>4.7</v>
      </c>
      <c r="AK33" s="196">
        <f t="shared" si="11"/>
        <v>9.1000000000000014</v>
      </c>
      <c r="AL33" s="197">
        <f t="shared" si="12"/>
        <v>3.5000000000000004</v>
      </c>
      <c r="AM33" s="195"/>
      <c r="AN33" s="196">
        <v>4.4000000000000004</v>
      </c>
      <c r="AO33" s="196">
        <v>4.4000000000000004</v>
      </c>
      <c r="AP33" s="196">
        <v>4.4000000000000004</v>
      </c>
      <c r="AQ33" s="196">
        <v>4.4000000000000004</v>
      </c>
      <c r="AR33" s="196">
        <v>5</v>
      </c>
      <c r="AS33" s="196">
        <v>4</v>
      </c>
      <c r="AT33" s="196">
        <f t="shared" si="13"/>
        <v>11.32</v>
      </c>
      <c r="AU33" s="197">
        <f t="shared" si="14"/>
        <v>4.3538461538461544</v>
      </c>
      <c r="AV33" s="195"/>
      <c r="AW33" s="196">
        <v>4</v>
      </c>
      <c r="AX33" s="195">
        <v>4.5</v>
      </c>
      <c r="AY33" s="196">
        <v>4.2</v>
      </c>
      <c r="AZ33" s="196">
        <v>4</v>
      </c>
      <c r="BA33" s="196">
        <v>5</v>
      </c>
      <c r="BB33" s="196">
        <v>5</v>
      </c>
      <c r="BC33" s="196">
        <f t="shared" si="15"/>
        <v>11.48</v>
      </c>
      <c r="BD33" s="197">
        <f t="shared" si="16"/>
        <v>4.4153846153846157</v>
      </c>
    </row>
    <row r="34" spans="1:56" ht="21.75" thickTop="1" thickBot="1">
      <c r="A34" s="1">
        <v>84505232011</v>
      </c>
      <c r="B34" s="74" t="s">
        <v>27</v>
      </c>
      <c r="C34" s="2">
        <v>1</v>
      </c>
      <c r="D34" s="66">
        <f t="shared" si="0"/>
        <v>3.5499999999999994</v>
      </c>
      <c r="E34" s="67">
        <f t="shared" si="1"/>
        <v>3.7193333333333332</v>
      </c>
      <c r="F34" s="68">
        <f t="shared" si="2"/>
        <v>3.5999999999999996</v>
      </c>
      <c r="G34" s="69">
        <f t="shared" si="3"/>
        <v>4.3538461538461544</v>
      </c>
      <c r="H34" s="70">
        <f t="shared" si="4"/>
        <v>4.4230769230769234</v>
      </c>
      <c r="I34" s="71">
        <f t="shared" si="5"/>
        <v>2.7504758974358969</v>
      </c>
      <c r="J34" s="3">
        <v>22</v>
      </c>
      <c r="K34" s="72">
        <f t="shared" si="6"/>
        <v>3.9726981196581193</v>
      </c>
      <c r="L34" s="88"/>
      <c r="M34" s="5">
        <v>3.4</v>
      </c>
      <c r="N34" s="4">
        <v>3.5</v>
      </c>
      <c r="O34" s="5">
        <v>4.3</v>
      </c>
      <c r="P34" s="5">
        <v>4.2</v>
      </c>
      <c r="Q34" s="5">
        <v>0</v>
      </c>
      <c r="R34" s="5">
        <v>4.2</v>
      </c>
      <c r="S34" s="5">
        <f t="shared" si="7"/>
        <v>8.52</v>
      </c>
      <c r="T34" s="73">
        <f t="shared" si="8"/>
        <v>3.5499999999999994</v>
      </c>
      <c r="U34" s="4"/>
      <c r="V34" s="5">
        <v>4</v>
      </c>
      <c r="W34" s="4">
        <v>2.5</v>
      </c>
      <c r="X34" s="5">
        <v>3.5</v>
      </c>
      <c r="Y34" s="5">
        <v>4.7</v>
      </c>
      <c r="Z34" s="5">
        <v>3.9</v>
      </c>
      <c r="AA34" s="5">
        <v>4.8</v>
      </c>
      <c r="AB34" s="5">
        <f t="shared" si="9"/>
        <v>8.9263999999999992</v>
      </c>
      <c r="AC34" s="73">
        <f t="shared" si="10"/>
        <v>3.7193333333333332</v>
      </c>
      <c r="AD34" s="4"/>
      <c r="AE34" s="5">
        <v>4</v>
      </c>
      <c r="AF34" s="4">
        <v>1.5</v>
      </c>
      <c r="AG34" s="5">
        <v>4</v>
      </c>
      <c r="AH34" s="5">
        <v>4.7</v>
      </c>
      <c r="AI34" s="5">
        <v>5</v>
      </c>
      <c r="AJ34" s="5">
        <v>4.7</v>
      </c>
      <c r="AK34" s="5">
        <f t="shared" si="11"/>
        <v>9.36</v>
      </c>
      <c r="AL34" s="73">
        <f t="shared" si="12"/>
        <v>3.5999999999999996</v>
      </c>
      <c r="AM34" s="4"/>
      <c r="AN34" s="5">
        <v>4.4000000000000004</v>
      </c>
      <c r="AO34" s="5">
        <v>4.4000000000000004</v>
      </c>
      <c r="AP34" s="5">
        <v>4.4000000000000004</v>
      </c>
      <c r="AQ34" s="5">
        <v>4.4000000000000004</v>
      </c>
      <c r="AR34" s="5">
        <v>5</v>
      </c>
      <c r="AS34" s="5">
        <v>4</v>
      </c>
      <c r="AT34" s="5">
        <f t="shared" si="13"/>
        <v>11.32</v>
      </c>
      <c r="AU34" s="73">
        <f t="shared" si="14"/>
        <v>4.3538461538461544</v>
      </c>
      <c r="AV34" s="4"/>
      <c r="AW34" s="5">
        <v>4.5</v>
      </c>
      <c r="AX34" s="4">
        <v>4.5</v>
      </c>
      <c r="AY34" s="5">
        <v>4</v>
      </c>
      <c r="AZ34" s="5">
        <v>4.5</v>
      </c>
      <c r="BA34" s="5">
        <v>3</v>
      </c>
      <c r="BB34" s="5">
        <v>5</v>
      </c>
      <c r="BC34" s="5">
        <f t="shared" si="15"/>
        <v>11.5</v>
      </c>
      <c r="BD34" s="73">
        <f t="shared" si="16"/>
        <v>4.4230769230769234</v>
      </c>
    </row>
    <row r="35" spans="1:56" ht="21.75" thickTop="1" thickBot="1">
      <c r="A35" s="1">
        <v>84505242011</v>
      </c>
      <c r="B35" s="74" t="s">
        <v>28</v>
      </c>
      <c r="C35" s="2" t="s">
        <v>149</v>
      </c>
      <c r="D35" s="66">
        <f t="shared" si="0"/>
        <v>0</v>
      </c>
      <c r="E35" s="67">
        <f t="shared" si="1"/>
        <v>0</v>
      </c>
      <c r="F35" s="68">
        <f t="shared" si="2"/>
        <v>0</v>
      </c>
      <c r="G35" s="69">
        <f t="shared" si="3"/>
        <v>0</v>
      </c>
      <c r="H35" s="70">
        <f t="shared" si="4"/>
        <v>0</v>
      </c>
      <c r="I35" s="71">
        <f t="shared" si="5"/>
        <v>0</v>
      </c>
      <c r="J35" s="3"/>
      <c r="K35" s="72">
        <f t="shared" si="6"/>
        <v>0</v>
      </c>
      <c r="L35" s="88"/>
      <c r="M35" s="5"/>
      <c r="N35" s="4"/>
      <c r="O35" s="5"/>
      <c r="P35" s="5"/>
      <c r="Q35" s="5"/>
      <c r="R35" s="5"/>
      <c r="S35" s="5">
        <f t="shared" si="7"/>
        <v>0</v>
      </c>
      <c r="T35" s="73">
        <f t="shared" si="8"/>
        <v>0</v>
      </c>
      <c r="U35" s="4"/>
      <c r="V35" s="5"/>
      <c r="W35" s="4"/>
      <c r="X35" s="5"/>
      <c r="Y35" s="5"/>
      <c r="Z35" s="5"/>
      <c r="AA35" s="5"/>
      <c r="AB35" s="5">
        <f t="shared" si="9"/>
        <v>0</v>
      </c>
      <c r="AC35" s="73">
        <f t="shared" si="10"/>
        <v>0</v>
      </c>
      <c r="AD35" s="4"/>
      <c r="AE35" s="5"/>
      <c r="AF35" s="4"/>
      <c r="AG35" s="5"/>
      <c r="AH35" s="5"/>
      <c r="AI35" s="5"/>
      <c r="AJ35" s="5"/>
      <c r="AK35" s="5">
        <f t="shared" si="11"/>
        <v>0</v>
      </c>
      <c r="AL35" s="73">
        <f t="shared" si="12"/>
        <v>0</v>
      </c>
      <c r="AM35" s="4"/>
      <c r="AN35" s="5"/>
      <c r="AO35" s="5"/>
      <c r="AP35" s="5"/>
      <c r="AQ35" s="5"/>
      <c r="AR35" s="5"/>
      <c r="AS35" s="5"/>
      <c r="AT35" s="5">
        <f t="shared" si="13"/>
        <v>0</v>
      </c>
      <c r="AU35" s="73">
        <f t="shared" si="14"/>
        <v>0</v>
      </c>
      <c r="AV35" s="4"/>
      <c r="AW35" s="5"/>
      <c r="AX35" s="4"/>
      <c r="AY35" s="5"/>
      <c r="AZ35" s="5"/>
      <c r="BA35" s="5"/>
      <c r="BB35" s="5"/>
      <c r="BC35" s="5">
        <f t="shared" si="15"/>
        <v>0</v>
      </c>
      <c r="BD35" s="73">
        <f t="shared" si="16"/>
        <v>0</v>
      </c>
    </row>
    <row r="36" spans="1:56" s="176" customFormat="1" ht="21.75" thickTop="1" thickBot="1">
      <c r="A36" s="184">
        <v>84504352011</v>
      </c>
      <c r="B36" s="203" t="s">
        <v>32</v>
      </c>
      <c r="C36" s="186">
        <v>1</v>
      </c>
      <c r="D36" s="187">
        <f t="shared" si="0"/>
        <v>2.8416666666666668</v>
      </c>
      <c r="E36" s="188">
        <f t="shared" si="1"/>
        <v>3.4583333333333335</v>
      </c>
      <c r="F36" s="189">
        <f t="shared" si="2"/>
        <v>3.3</v>
      </c>
      <c r="G36" s="190">
        <f t="shared" si="3"/>
        <v>3.569230769230769</v>
      </c>
      <c r="H36" s="191">
        <f t="shared" si="4"/>
        <v>3.3461538461538463</v>
      </c>
      <c r="I36" s="192">
        <f t="shared" si="5"/>
        <v>2.312153846153846</v>
      </c>
      <c r="J36" s="193">
        <v>24</v>
      </c>
      <c r="K36" s="194">
        <f t="shared" si="6"/>
        <v>3.6454871794871795</v>
      </c>
      <c r="L36" s="204"/>
      <c r="M36" s="196">
        <v>4</v>
      </c>
      <c r="N36" s="195">
        <v>1.5</v>
      </c>
      <c r="O36" s="196">
        <v>3.5</v>
      </c>
      <c r="P36" s="196">
        <v>3.8</v>
      </c>
      <c r="Q36" s="196">
        <v>3.8</v>
      </c>
      <c r="R36" s="205">
        <v>1.5</v>
      </c>
      <c r="S36" s="196">
        <f t="shared" si="7"/>
        <v>6.82</v>
      </c>
      <c r="T36" s="197">
        <f t="shared" si="8"/>
        <v>2.8416666666666668</v>
      </c>
      <c r="U36" s="195"/>
      <c r="V36" s="196">
        <v>4</v>
      </c>
      <c r="W36" s="195">
        <v>4.5</v>
      </c>
      <c r="X36" s="196">
        <v>3.5</v>
      </c>
      <c r="Y36" s="196">
        <v>4.5</v>
      </c>
      <c r="Z36" s="196">
        <v>5</v>
      </c>
      <c r="AA36" s="196">
        <v>1.5</v>
      </c>
      <c r="AB36" s="196">
        <f t="shared" si="9"/>
        <v>8.3000000000000007</v>
      </c>
      <c r="AC36" s="197">
        <f t="shared" si="10"/>
        <v>3.4583333333333335</v>
      </c>
      <c r="AD36" s="195"/>
      <c r="AE36" s="196">
        <v>4.5999999999999996</v>
      </c>
      <c r="AF36" s="195">
        <v>1.5</v>
      </c>
      <c r="AG36" s="196">
        <v>3.8</v>
      </c>
      <c r="AH36" s="196">
        <v>4.5</v>
      </c>
      <c r="AI36" s="196">
        <v>5</v>
      </c>
      <c r="AJ36" s="196">
        <v>3</v>
      </c>
      <c r="AK36" s="196">
        <f t="shared" si="11"/>
        <v>8.58</v>
      </c>
      <c r="AL36" s="197">
        <f t="shared" si="12"/>
        <v>3.3</v>
      </c>
      <c r="AM36" s="195"/>
      <c r="AN36" s="196">
        <v>4.5999999999999996</v>
      </c>
      <c r="AO36" s="196">
        <v>4.5999999999999996</v>
      </c>
      <c r="AP36" s="196">
        <v>4.5999999999999996</v>
      </c>
      <c r="AQ36" s="196">
        <v>4.5999999999999996</v>
      </c>
      <c r="AR36" s="196">
        <v>5</v>
      </c>
      <c r="AS36" s="196"/>
      <c r="AT36" s="196">
        <f t="shared" si="13"/>
        <v>9.2799999999999994</v>
      </c>
      <c r="AU36" s="197">
        <f t="shared" si="14"/>
        <v>3.569230769230769</v>
      </c>
      <c r="AV36" s="195"/>
      <c r="AW36" s="196">
        <v>4.5</v>
      </c>
      <c r="AX36" s="195">
        <v>4</v>
      </c>
      <c r="AY36" s="196">
        <v>4</v>
      </c>
      <c r="AZ36" s="196">
        <v>4.5</v>
      </c>
      <c r="BA36" s="196">
        <v>5</v>
      </c>
      <c r="BB36" s="196"/>
      <c r="BC36" s="196">
        <f t="shared" si="15"/>
        <v>8.6999999999999993</v>
      </c>
      <c r="BD36" s="197">
        <f t="shared" si="16"/>
        <v>3.3461538461538463</v>
      </c>
    </row>
    <row r="37" spans="1:56" s="176" customFormat="1" ht="21.75" thickTop="1" thickBot="1">
      <c r="A37" s="184">
        <v>84505322011</v>
      </c>
      <c r="B37" s="203" t="s">
        <v>29</v>
      </c>
      <c r="C37" s="186">
        <v>1</v>
      </c>
      <c r="D37" s="187">
        <f t="shared" si="0"/>
        <v>3.1</v>
      </c>
      <c r="E37" s="188">
        <f t="shared" si="1"/>
        <v>3.8666666666666667</v>
      </c>
      <c r="F37" s="189">
        <f t="shared" si="2"/>
        <v>3.1153846153846154</v>
      </c>
      <c r="G37" s="190">
        <f t="shared" si="3"/>
        <v>4.4230769230769234</v>
      </c>
      <c r="H37" s="191">
        <f t="shared" si="4"/>
        <v>3.2307692307692304</v>
      </c>
      <c r="I37" s="192">
        <f t="shared" si="5"/>
        <v>2.4830256410256406</v>
      </c>
      <c r="J37" s="193">
        <v>26</v>
      </c>
      <c r="K37" s="194">
        <f t="shared" si="6"/>
        <v>3.9274700854700848</v>
      </c>
      <c r="L37" s="204"/>
      <c r="M37" s="196">
        <v>3.8</v>
      </c>
      <c r="N37" s="195">
        <v>0.5</v>
      </c>
      <c r="O37" s="196">
        <v>4.3</v>
      </c>
      <c r="P37" s="196">
        <v>4.7</v>
      </c>
      <c r="Q37" s="196">
        <v>1</v>
      </c>
      <c r="R37" s="196">
        <v>3.5</v>
      </c>
      <c r="S37" s="196">
        <f t="shared" si="7"/>
        <v>7.4400000000000013</v>
      </c>
      <c r="T37" s="197">
        <f t="shared" si="8"/>
        <v>3.1</v>
      </c>
      <c r="U37" s="195"/>
      <c r="V37" s="196">
        <v>4.2</v>
      </c>
      <c r="W37" s="195">
        <v>2.9</v>
      </c>
      <c r="X37" s="196">
        <v>3.5</v>
      </c>
      <c r="Y37" s="196">
        <v>4.5</v>
      </c>
      <c r="Z37" s="196">
        <v>5</v>
      </c>
      <c r="AA37" s="196">
        <v>4</v>
      </c>
      <c r="AB37" s="196">
        <f t="shared" si="9"/>
        <v>9.2799999999999994</v>
      </c>
      <c r="AC37" s="197">
        <f t="shared" si="10"/>
        <v>3.8666666666666667</v>
      </c>
      <c r="AD37" s="195"/>
      <c r="AE37" s="196">
        <v>2.5</v>
      </c>
      <c r="AF37" s="195">
        <v>2.5</v>
      </c>
      <c r="AG37" s="196">
        <v>3.5</v>
      </c>
      <c r="AH37" s="196">
        <v>4</v>
      </c>
      <c r="AI37" s="196">
        <v>5</v>
      </c>
      <c r="AJ37" s="196">
        <v>4</v>
      </c>
      <c r="AK37" s="196">
        <f t="shared" si="11"/>
        <v>8.1</v>
      </c>
      <c r="AL37" s="197">
        <f t="shared" si="12"/>
        <v>3.1153846153846154</v>
      </c>
      <c r="AM37" s="195"/>
      <c r="AN37" s="196">
        <v>4.5</v>
      </c>
      <c r="AO37" s="196">
        <v>4.5</v>
      </c>
      <c r="AP37" s="196">
        <v>4.5</v>
      </c>
      <c r="AQ37" s="196">
        <v>4.5</v>
      </c>
      <c r="AR37" s="196">
        <v>5</v>
      </c>
      <c r="AS37" s="196">
        <v>4</v>
      </c>
      <c r="AT37" s="196">
        <f t="shared" si="13"/>
        <v>11.5</v>
      </c>
      <c r="AU37" s="197">
        <f t="shared" si="14"/>
        <v>4.4230769230769234</v>
      </c>
      <c r="AV37" s="195"/>
      <c r="AW37" s="196">
        <v>5</v>
      </c>
      <c r="AX37" s="195">
        <v>4</v>
      </c>
      <c r="AY37" s="196">
        <v>4.5</v>
      </c>
      <c r="AZ37" s="196">
        <v>5</v>
      </c>
      <c r="BA37" s="196"/>
      <c r="BB37" s="196"/>
      <c r="BC37" s="196">
        <f t="shared" si="15"/>
        <v>8.3999999999999986</v>
      </c>
      <c r="BD37" s="197">
        <f t="shared" si="16"/>
        <v>3.2307692307692304</v>
      </c>
    </row>
    <row r="38" spans="1:56" ht="21.75" thickTop="1" thickBot="1">
      <c r="A38" s="1">
        <v>84505362011</v>
      </c>
      <c r="B38" s="74" t="s">
        <v>31</v>
      </c>
      <c r="C38" s="2">
        <v>1</v>
      </c>
      <c r="D38" s="66">
        <f t="shared" si="0"/>
        <v>3.4083333333333337</v>
      </c>
      <c r="E38" s="67">
        <f t="shared" si="1"/>
        <v>3.7666666666666671</v>
      </c>
      <c r="F38" s="68">
        <f t="shared" si="2"/>
        <v>3.0769230769230771</v>
      </c>
      <c r="G38" s="69">
        <f t="shared" si="3"/>
        <v>3.9384615384615378</v>
      </c>
      <c r="H38" s="70">
        <f t="shared" si="4"/>
        <v>4.3230769230769237</v>
      </c>
      <c r="I38" s="71">
        <f t="shared" si="5"/>
        <v>2.5918846153846156</v>
      </c>
      <c r="J38" s="3">
        <v>26</v>
      </c>
      <c r="K38" s="72">
        <f t="shared" si="6"/>
        <v>4.0363290598290602</v>
      </c>
      <c r="L38" s="88"/>
      <c r="M38" s="5">
        <v>3</v>
      </c>
      <c r="N38" s="4">
        <v>3.5</v>
      </c>
      <c r="O38" s="5">
        <v>3.5</v>
      </c>
      <c r="P38" s="5">
        <v>4.5</v>
      </c>
      <c r="Q38" s="5">
        <v>5</v>
      </c>
      <c r="R38" s="5">
        <v>2.8</v>
      </c>
      <c r="S38" s="5">
        <f t="shared" si="7"/>
        <v>8.1800000000000015</v>
      </c>
      <c r="T38" s="73">
        <f t="shared" si="8"/>
        <v>3.4083333333333337</v>
      </c>
      <c r="U38" s="4"/>
      <c r="V38" s="5">
        <v>4</v>
      </c>
      <c r="W38" s="4">
        <v>2</v>
      </c>
      <c r="X38" s="5">
        <v>3.8</v>
      </c>
      <c r="Y38" s="5">
        <v>4.5</v>
      </c>
      <c r="Z38" s="5">
        <v>5</v>
      </c>
      <c r="AA38" s="5">
        <v>4.2</v>
      </c>
      <c r="AB38" s="5">
        <f t="shared" si="9"/>
        <v>9.0400000000000009</v>
      </c>
      <c r="AC38" s="73">
        <f t="shared" si="10"/>
        <v>3.7666666666666671</v>
      </c>
      <c r="AD38" s="4"/>
      <c r="AE38" s="5">
        <v>4.5</v>
      </c>
      <c r="AF38" s="4">
        <v>1.5</v>
      </c>
      <c r="AG38" s="5">
        <v>4</v>
      </c>
      <c r="AH38" s="5">
        <v>4.5</v>
      </c>
      <c r="AI38" s="5">
        <v>5</v>
      </c>
      <c r="AJ38" s="5">
        <v>2</v>
      </c>
      <c r="AK38" s="5">
        <f t="shared" si="11"/>
        <v>8</v>
      </c>
      <c r="AL38" s="73">
        <f t="shared" si="12"/>
        <v>3.0769230769230771</v>
      </c>
      <c r="AM38" s="4"/>
      <c r="AN38" s="5">
        <v>4.3</v>
      </c>
      <c r="AO38" s="5">
        <v>4.3</v>
      </c>
      <c r="AP38" s="5">
        <v>4.3</v>
      </c>
      <c r="AQ38" s="5">
        <v>4.3</v>
      </c>
      <c r="AR38" s="5">
        <v>5</v>
      </c>
      <c r="AS38" s="5">
        <v>2.5</v>
      </c>
      <c r="AT38" s="5">
        <f t="shared" si="13"/>
        <v>10.239999999999998</v>
      </c>
      <c r="AU38" s="73">
        <f t="shared" si="14"/>
        <v>3.9384615384615378</v>
      </c>
      <c r="AV38" s="4"/>
      <c r="AW38" s="5">
        <v>4</v>
      </c>
      <c r="AX38" s="4">
        <v>4.3</v>
      </c>
      <c r="AY38" s="5">
        <v>3.8</v>
      </c>
      <c r="AZ38" s="5">
        <v>4</v>
      </c>
      <c r="BA38" s="5">
        <v>5</v>
      </c>
      <c r="BB38" s="5">
        <v>5</v>
      </c>
      <c r="BC38" s="5">
        <f t="shared" si="15"/>
        <v>11.24</v>
      </c>
      <c r="BD38" s="73">
        <f t="shared" si="16"/>
        <v>4.3230769230769237</v>
      </c>
    </row>
    <row r="39" spans="1:56" s="176" customFormat="1" ht="21.75" thickTop="1" thickBot="1">
      <c r="A39" s="184">
        <v>84550272010</v>
      </c>
      <c r="B39" s="203" t="s">
        <v>45</v>
      </c>
      <c r="C39" s="186">
        <v>1</v>
      </c>
      <c r="D39" s="187">
        <f t="shared" si="0"/>
        <v>3.3416666666666663</v>
      </c>
      <c r="E39" s="188">
        <f t="shared" si="1"/>
        <v>3.7916666666666665</v>
      </c>
      <c r="F39" s="189">
        <f t="shared" si="2"/>
        <v>3.6999999999999997</v>
      </c>
      <c r="G39" s="190">
        <f t="shared" si="3"/>
        <v>4.4230769230769234</v>
      </c>
      <c r="H39" s="191">
        <f t="shared" si="4"/>
        <v>4.5769230769230766</v>
      </c>
      <c r="I39" s="192">
        <f t="shared" si="5"/>
        <v>2.7766666666666664</v>
      </c>
      <c r="J39" s="193">
        <v>32</v>
      </c>
      <c r="K39" s="194">
        <f t="shared" si="6"/>
        <v>4.5544444444444441</v>
      </c>
      <c r="L39" s="204"/>
      <c r="M39" s="196">
        <v>4.5</v>
      </c>
      <c r="N39" s="195">
        <v>1.2</v>
      </c>
      <c r="O39" s="196">
        <v>4.5</v>
      </c>
      <c r="P39" s="196">
        <v>4.7</v>
      </c>
      <c r="Q39" s="196">
        <v>0</v>
      </c>
      <c r="R39" s="196">
        <v>3.5</v>
      </c>
      <c r="S39" s="196">
        <f t="shared" si="7"/>
        <v>8.02</v>
      </c>
      <c r="T39" s="197">
        <f t="shared" si="8"/>
        <v>3.3416666666666663</v>
      </c>
      <c r="U39" s="195"/>
      <c r="V39" s="196">
        <v>4.5</v>
      </c>
      <c r="W39" s="195">
        <v>1.5</v>
      </c>
      <c r="X39" s="196">
        <v>4</v>
      </c>
      <c r="Y39" s="196">
        <v>4.5</v>
      </c>
      <c r="Z39" s="196">
        <v>5</v>
      </c>
      <c r="AA39" s="196">
        <v>4</v>
      </c>
      <c r="AB39" s="196">
        <f t="shared" si="9"/>
        <v>9.1</v>
      </c>
      <c r="AC39" s="197">
        <f t="shared" si="10"/>
        <v>3.7916666666666665</v>
      </c>
      <c r="AD39" s="195"/>
      <c r="AE39" s="196">
        <v>4.5</v>
      </c>
      <c r="AF39" s="195">
        <v>2.2999999999999998</v>
      </c>
      <c r="AG39" s="196">
        <v>4.5</v>
      </c>
      <c r="AH39" s="196">
        <v>4</v>
      </c>
      <c r="AI39" s="196">
        <v>5</v>
      </c>
      <c r="AJ39" s="196">
        <v>4</v>
      </c>
      <c r="AK39" s="196">
        <f t="shared" si="11"/>
        <v>9.6199999999999992</v>
      </c>
      <c r="AL39" s="197">
        <f t="shared" si="12"/>
        <v>3.6999999999999997</v>
      </c>
      <c r="AM39" s="195"/>
      <c r="AN39" s="196">
        <v>4.5</v>
      </c>
      <c r="AO39" s="196">
        <v>4.5</v>
      </c>
      <c r="AP39" s="196">
        <v>4.5</v>
      </c>
      <c r="AQ39" s="196">
        <v>4.5</v>
      </c>
      <c r="AR39" s="196">
        <v>5</v>
      </c>
      <c r="AS39" s="196">
        <v>4</v>
      </c>
      <c r="AT39" s="196">
        <f t="shared" si="13"/>
        <v>11.5</v>
      </c>
      <c r="AU39" s="197">
        <f t="shared" si="14"/>
        <v>4.4230769230769234</v>
      </c>
      <c r="AV39" s="195"/>
      <c r="AW39" s="196">
        <v>4.5</v>
      </c>
      <c r="AX39" s="195">
        <v>4</v>
      </c>
      <c r="AY39" s="196">
        <v>4.5</v>
      </c>
      <c r="AZ39" s="196">
        <v>4.5</v>
      </c>
      <c r="BA39" s="196">
        <v>5</v>
      </c>
      <c r="BB39" s="196">
        <v>5</v>
      </c>
      <c r="BC39" s="196">
        <f t="shared" si="15"/>
        <v>11.899999999999999</v>
      </c>
      <c r="BD39" s="197">
        <f t="shared" si="16"/>
        <v>4.5769230769230766</v>
      </c>
    </row>
    <row r="40" spans="1:56" s="176" customFormat="1" ht="21.75" thickTop="1" thickBot="1">
      <c r="A40" s="184">
        <v>84504402011</v>
      </c>
      <c r="B40" s="203" t="s">
        <v>46</v>
      </c>
      <c r="C40" s="186">
        <v>1</v>
      </c>
      <c r="D40" s="187">
        <f t="shared" si="0"/>
        <v>3.4833333333333329</v>
      </c>
      <c r="E40" s="188">
        <f t="shared" si="1"/>
        <v>2.8833333333333333</v>
      </c>
      <c r="F40" s="189">
        <f t="shared" si="2"/>
        <v>3.2692307692307692</v>
      </c>
      <c r="G40" s="190">
        <f t="shared" si="3"/>
        <v>4.4692307692307685</v>
      </c>
      <c r="H40" s="191">
        <f t="shared" si="4"/>
        <v>4.6769230769230763</v>
      </c>
      <c r="I40" s="192">
        <f t="shared" si="5"/>
        <v>2.629487179487179</v>
      </c>
      <c r="J40" s="193">
        <v>17</v>
      </c>
      <c r="K40" s="194">
        <f t="shared" si="6"/>
        <v>3.5739316239316237</v>
      </c>
      <c r="L40" s="204"/>
      <c r="M40" s="196">
        <v>4.5</v>
      </c>
      <c r="N40" s="195">
        <v>1.5</v>
      </c>
      <c r="O40" s="196">
        <v>3.5</v>
      </c>
      <c r="P40" s="196">
        <v>3.7</v>
      </c>
      <c r="Q40" s="196">
        <v>3.2</v>
      </c>
      <c r="R40" s="196">
        <v>3.8</v>
      </c>
      <c r="S40" s="196">
        <f t="shared" si="7"/>
        <v>8.36</v>
      </c>
      <c r="T40" s="197">
        <f t="shared" si="8"/>
        <v>3.4833333333333329</v>
      </c>
      <c r="U40" s="195"/>
      <c r="V40" s="196">
        <v>3.6</v>
      </c>
      <c r="W40" s="195">
        <v>0.5</v>
      </c>
      <c r="X40" s="196">
        <v>3.8</v>
      </c>
      <c r="Y40" s="196">
        <v>3.1</v>
      </c>
      <c r="Z40" s="196">
        <v>5</v>
      </c>
      <c r="AA40" s="196">
        <v>3</v>
      </c>
      <c r="AB40" s="196">
        <f t="shared" si="9"/>
        <v>6.9200000000000008</v>
      </c>
      <c r="AC40" s="197">
        <f t="shared" si="10"/>
        <v>2.8833333333333333</v>
      </c>
      <c r="AD40" s="195"/>
      <c r="AE40" s="196">
        <v>3</v>
      </c>
      <c r="AF40" s="195">
        <v>1.5</v>
      </c>
      <c r="AG40" s="196">
        <v>4.5</v>
      </c>
      <c r="AH40" s="196">
        <v>4.5</v>
      </c>
      <c r="AI40" s="196">
        <v>5</v>
      </c>
      <c r="AJ40" s="196">
        <v>4</v>
      </c>
      <c r="AK40" s="196">
        <f t="shared" si="11"/>
        <v>8.5</v>
      </c>
      <c r="AL40" s="197">
        <f t="shared" si="12"/>
        <v>3.2692307692307692</v>
      </c>
      <c r="AM40" s="195"/>
      <c r="AN40" s="196">
        <v>4.4000000000000004</v>
      </c>
      <c r="AO40" s="196">
        <v>4.4000000000000004</v>
      </c>
      <c r="AP40" s="196">
        <v>4.4000000000000004</v>
      </c>
      <c r="AQ40" s="196">
        <v>4.4000000000000004</v>
      </c>
      <c r="AR40" s="196">
        <v>5</v>
      </c>
      <c r="AS40" s="196">
        <v>4.5</v>
      </c>
      <c r="AT40" s="196">
        <f t="shared" si="13"/>
        <v>11.62</v>
      </c>
      <c r="AU40" s="197">
        <f t="shared" si="14"/>
        <v>4.4692307692307685</v>
      </c>
      <c r="AV40" s="195"/>
      <c r="AW40" s="196">
        <v>4.8</v>
      </c>
      <c r="AX40" s="195">
        <v>3.7</v>
      </c>
      <c r="AY40" s="196">
        <v>4.7</v>
      </c>
      <c r="AZ40" s="196">
        <v>4.8</v>
      </c>
      <c r="BA40" s="196">
        <v>5</v>
      </c>
      <c r="BB40" s="196">
        <v>5</v>
      </c>
      <c r="BC40" s="196">
        <f t="shared" si="15"/>
        <v>12.16</v>
      </c>
      <c r="BD40" s="197">
        <f t="shared" si="16"/>
        <v>4.6769230769230763</v>
      </c>
    </row>
    <row r="41" spans="1:56" s="176" customFormat="1" ht="21.75" thickTop="1" thickBot="1">
      <c r="A41" s="184">
        <v>84504992011</v>
      </c>
      <c r="B41" s="203" t="s">
        <v>37</v>
      </c>
      <c r="C41" s="186" t="s">
        <v>149</v>
      </c>
      <c r="D41" s="187">
        <f t="shared" si="0"/>
        <v>0.875</v>
      </c>
      <c r="E41" s="188">
        <f t="shared" si="1"/>
        <v>0.75</v>
      </c>
      <c r="F41" s="189">
        <f t="shared" si="2"/>
        <v>1.2307692307692308</v>
      </c>
      <c r="G41" s="190">
        <f t="shared" si="3"/>
        <v>4.0384615384615383</v>
      </c>
      <c r="H41" s="191">
        <f t="shared" si="4"/>
        <v>0.61538461538461542</v>
      </c>
      <c r="I41" s="192">
        <f t="shared" si="5"/>
        <v>1.0513461538461537</v>
      </c>
      <c r="J41" s="193"/>
      <c r="K41" s="194">
        <f t="shared" si="6"/>
        <v>1.0513461538461537</v>
      </c>
      <c r="L41" s="204"/>
      <c r="M41" s="196"/>
      <c r="N41" s="195"/>
      <c r="O41" s="196"/>
      <c r="P41" s="196"/>
      <c r="Q41" s="196"/>
      <c r="R41" s="196">
        <v>3.5</v>
      </c>
      <c r="S41" s="196">
        <f t="shared" si="7"/>
        <v>2.1</v>
      </c>
      <c r="T41" s="197">
        <f t="shared" si="8"/>
        <v>0.875</v>
      </c>
      <c r="U41" s="195"/>
      <c r="V41" s="196"/>
      <c r="W41" s="195"/>
      <c r="X41" s="196"/>
      <c r="Y41" s="196">
        <v>4.5</v>
      </c>
      <c r="Z41" s="196"/>
      <c r="AA41" s="196">
        <v>4</v>
      </c>
      <c r="AB41" s="196">
        <f t="shared" si="9"/>
        <v>1.8</v>
      </c>
      <c r="AC41" s="197">
        <f t="shared" si="10"/>
        <v>0.75</v>
      </c>
      <c r="AD41" s="195"/>
      <c r="AE41" s="196"/>
      <c r="AF41" s="195"/>
      <c r="AG41" s="196"/>
      <c r="AH41" s="196">
        <v>4</v>
      </c>
      <c r="AI41" s="196"/>
      <c r="AJ41" s="196">
        <v>4</v>
      </c>
      <c r="AK41" s="196">
        <f t="shared" si="11"/>
        <v>3.2</v>
      </c>
      <c r="AL41" s="197">
        <f t="shared" si="12"/>
        <v>1.2307692307692308</v>
      </c>
      <c r="AM41" s="195"/>
      <c r="AN41" s="196">
        <v>4.5</v>
      </c>
      <c r="AO41" s="196">
        <v>4.5</v>
      </c>
      <c r="AP41" s="196">
        <v>4.5</v>
      </c>
      <c r="AQ41" s="196">
        <v>4.5</v>
      </c>
      <c r="AR41" s="196"/>
      <c r="AS41" s="196">
        <v>4</v>
      </c>
      <c r="AT41" s="196">
        <f t="shared" si="13"/>
        <v>10.5</v>
      </c>
      <c r="AU41" s="197">
        <f t="shared" si="14"/>
        <v>4.0384615384615383</v>
      </c>
      <c r="AV41" s="195"/>
      <c r="AW41" s="196"/>
      <c r="AX41" s="195">
        <v>4</v>
      </c>
      <c r="AY41" s="196"/>
      <c r="AZ41" s="196"/>
      <c r="BA41" s="196"/>
      <c r="BB41" s="196"/>
      <c r="BC41" s="196">
        <f t="shared" si="15"/>
        <v>1.6</v>
      </c>
      <c r="BD41" s="197">
        <f t="shared" si="16"/>
        <v>0.61538461538461542</v>
      </c>
    </row>
    <row r="42" spans="1:56" ht="21.75" thickTop="1" thickBot="1">
      <c r="A42" s="1" t="s">
        <v>47</v>
      </c>
      <c r="B42" s="74" t="s">
        <v>48</v>
      </c>
      <c r="C42" s="2">
        <v>1</v>
      </c>
      <c r="D42" s="66">
        <f t="shared" si="0"/>
        <v>3.6</v>
      </c>
      <c r="E42" s="67">
        <f t="shared" si="1"/>
        <v>4.1916666666666664</v>
      </c>
      <c r="F42" s="68">
        <f t="shared" si="2"/>
        <v>3.9076923076923076</v>
      </c>
      <c r="G42" s="69">
        <f t="shared" si="3"/>
        <v>4.3538461538461544</v>
      </c>
      <c r="H42" s="70">
        <f t="shared" si="4"/>
        <v>4.5384615384615383</v>
      </c>
      <c r="I42" s="71">
        <f t="shared" si="5"/>
        <v>2.8828333333333331</v>
      </c>
      <c r="J42" s="3">
        <v>26</v>
      </c>
      <c r="K42" s="72">
        <f t="shared" si="6"/>
        <v>4.3272777777777778</v>
      </c>
      <c r="L42" s="88"/>
      <c r="M42" s="5">
        <v>4.2</v>
      </c>
      <c r="N42" s="4">
        <v>0.5</v>
      </c>
      <c r="O42" s="5">
        <v>3.9</v>
      </c>
      <c r="P42" s="5">
        <v>4.2</v>
      </c>
      <c r="Q42" s="5">
        <v>5</v>
      </c>
      <c r="R42" s="5">
        <v>4.2</v>
      </c>
      <c r="S42" s="5">
        <f t="shared" si="7"/>
        <v>8.64</v>
      </c>
      <c r="T42" s="73">
        <f t="shared" si="8"/>
        <v>3.6</v>
      </c>
      <c r="U42" s="4"/>
      <c r="V42" s="5">
        <v>4.0999999999999996</v>
      </c>
      <c r="W42" s="4">
        <v>2.5</v>
      </c>
      <c r="X42" s="5">
        <v>4.5999999999999996</v>
      </c>
      <c r="Y42" s="5">
        <v>4.7</v>
      </c>
      <c r="Z42" s="5">
        <v>5</v>
      </c>
      <c r="AA42" s="5">
        <v>4.8</v>
      </c>
      <c r="AB42" s="5">
        <f t="shared" si="9"/>
        <v>10.059999999999999</v>
      </c>
      <c r="AC42" s="73">
        <f t="shared" si="10"/>
        <v>4.1916666666666664</v>
      </c>
      <c r="AD42" s="4"/>
      <c r="AE42" s="5">
        <v>4</v>
      </c>
      <c r="AF42" s="4">
        <v>2.5</v>
      </c>
      <c r="AG42" s="5">
        <v>5</v>
      </c>
      <c r="AH42" s="5">
        <v>4.7</v>
      </c>
      <c r="AI42" s="5">
        <v>5</v>
      </c>
      <c r="AJ42" s="5">
        <v>4.7</v>
      </c>
      <c r="AK42" s="5">
        <f t="shared" si="11"/>
        <v>10.16</v>
      </c>
      <c r="AL42" s="73">
        <f t="shared" si="12"/>
        <v>3.9076923076923076</v>
      </c>
      <c r="AM42" s="4"/>
      <c r="AN42" s="5">
        <v>4.4000000000000004</v>
      </c>
      <c r="AO42" s="5">
        <v>4.4000000000000004</v>
      </c>
      <c r="AP42" s="5">
        <v>4.4000000000000004</v>
      </c>
      <c r="AQ42" s="5">
        <v>4.4000000000000004</v>
      </c>
      <c r="AR42" s="5">
        <v>5</v>
      </c>
      <c r="AS42" s="5">
        <v>4</v>
      </c>
      <c r="AT42" s="5">
        <f t="shared" si="13"/>
        <v>11.32</v>
      </c>
      <c r="AU42" s="73">
        <f t="shared" si="14"/>
        <v>4.3538461538461544</v>
      </c>
      <c r="AV42" s="4"/>
      <c r="AW42" s="5">
        <v>4</v>
      </c>
      <c r="AX42" s="4">
        <v>4.5</v>
      </c>
      <c r="AY42" s="5">
        <v>5</v>
      </c>
      <c r="AZ42" s="5">
        <v>4</v>
      </c>
      <c r="BA42" s="5">
        <v>5</v>
      </c>
      <c r="BB42" s="5">
        <v>5</v>
      </c>
      <c r="BC42" s="5">
        <f t="shared" si="15"/>
        <v>11.8</v>
      </c>
      <c r="BD42" s="73">
        <f t="shared" si="16"/>
        <v>4.5384615384615383</v>
      </c>
    </row>
    <row r="43" spans="1:56" s="176" customFormat="1" ht="21.75" thickTop="1" thickBot="1">
      <c r="A43" s="184">
        <v>84505042011</v>
      </c>
      <c r="B43" s="203" t="s">
        <v>49</v>
      </c>
      <c r="C43" s="186">
        <v>1</v>
      </c>
      <c r="D43" s="187">
        <f t="shared" si="0"/>
        <v>2.6249999999999996</v>
      </c>
      <c r="E43" s="188">
        <f t="shared" si="1"/>
        <v>3.9766666666666666</v>
      </c>
      <c r="F43" s="189">
        <f t="shared" si="2"/>
        <v>2.8999999999999995</v>
      </c>
      <c r="G43" s="190">
        <f t="shared" si="3"/>
        <v>4.0846153846153843</v>
      </c>
      <c r="H43" s="191">
        <f t="shared" si="4"/>
        <v>4.0769230769230775</v>
      </c>
      <c r="I43" s="192">
        <f t="shared" si="5"/>
        <v>2.4728487179487177</v>
      </c>
      <c r="J43" s="193">
        <v>30</v>
      </c>
      <c r="K43" s="194">
        <f t="shared" si="6"/>
        <v>4.1395153846153843</v>
      </c>
      <c r="L43" s="204" t="s">
        <v>147</v>
      </c>
      <c r="M43" s="196">
        <v>2</v>
      </c>
      <c r="N43" s="195">
        <v>0.5</v>
      </c>
      <c r="O43" s="196">
        <v>3.5</v>
      </c>
      <c r="P43" s="196">
        <v>4</v>
      </c>
      <c r="Q43" s="196"/>
      <c r="R43" s="196">
        <v>4.5</v>
      </c>
      <c r="S43" s="196">
        <f t="shared" si="7"/>
        <v>6.2999999999999989</v>
      </c>
      <c r="T43" s="197">
        <f t="shared" si="8"/>
        <v>2.6249999999999996</v>
      </c>
      <c r="U43" s="195"/>
      <c r="V43" s="196">
        <v>4.8</v>
      </c>
      <c r="W43" s="195">
        <v>3.5</v>
      </c>
      <c r="X43" s="196">
        <v>3.5</v>
      </c>
      <c r="Y43" s="196">
        <v>4.5</v>
      </c>
      <c r="Z43" s="196">
        <v>4</v>
      </c>
      <c r="AA43" s="196">
        <v>4.3</v>
      </c>
      <c r="AB43" s="196">
        <f t="shared" si="9"/>
        <v>9.5440000000000005</v>
      </c>
      <c r="AC43" s="197">
        <f t="shared" si="10"/>
        <v>3.9766666666666666</v>
      </c>
      <c r="AD43" s="195"/>
      <c r="AE43" s="196">
        <v>3.5</v>
      </c>
      <c r="AF43" s="195">
        <v>2</v>
      </c>
      <c r="AG43" s="196"/>
      <c r="AH43" s="196">
        <v>4.7</v>
      </c>
      <c r="AI43" s="196">
        <v>5</v>
      </c>
      <c r="AJ43" s="196">
        <v>4.5</v>
      </c>
      <c r="AK43" s="196">
        <f t="shared" si="11"/>
        <v>7.5399999999999991</v>
      </c>
      <c r="AL43" s="197">
        <f t="shared" si="12"/>
        <v>2.8999999999999995</v>
      </c>
      <c r="AM43" s="195"/>
      <c r="AN43" s="196">
        <v>4.4000000000000004</v>
      </c>
      <c r="AO43" s="196">
        <v>4.4000000000000004</v>
      </c>
      <c r="AP43" s="196">
        <v>4.4000000000000004</v>
      </c>
      <c r="AQ43" s="196">
        <v>4.4000000000000004</v>
      </c>
      <c r="AR43" s="196"/>
      <c r="AS43" s="196">
        <v>4.5</v>
      </c>
      <c r="AT43" s="196">
        <f t="shared" si="13"/>
        <v>10.62</v>
      </c>
      <c r="AU43" s="197">
        <f t="shared" si="14"/>
        <v>4.0846153846153843</v>
      </c>
      <c r="AV43" s="195"/>
      <c r="AW43" s="196">
        <v>4</v>
      </c>
      <c r="AX43" s="195">
        <v>4.5</v>
      </c>
      <c r="AY43" s="196">
        <v>4</v>
      </c>
      <c r="AZ43" s="196">
        <v>4.5</v>
      </c>
      <c r="BA43" s="196"/>
      <c r="BB43" s="196">
        <v>5</v>
      </c>
      <c r="BC43" s="196">
        <f t="shared" si="15"/>
        <v>10.600000000000001</v>
      </c>
      <c r="BD43" s="197">
        <f t="shared" si="16"/>
        <v>4.0769230769230775</v>
      </c>
    </row>
    <row r="44" spans="1:56" s="176" customFormat="1" ht="21.75" thickTop="1" thickBot="1">
      <c r="A44" s="184">
        <v>84504272011</v>
      </c>
      <c r="B44" s="203" t="s">
        <v>50</v>
      </c>
      <c r="C44" s="186">
        <v>1</v>
      </c>
      <c r="D44" s="187">
        <f t="shared" si="0"/>
        <v>2.8916666666666662</v>
      </c>
      <c r="E44" s="188">
        <f t="shared" si="1"/>
        <v>3.4583333333333335</v>
      </c>
      <c r="F44" s="189">
        <f t="shared" si="2"/>
        <v>3.1153846153846159</v>
      </c>
      <c r="G44" s="190">
        <f t="shared" si="3"/>
        <v>3.569230769230769</v>
      </c>
      <c r="H44" s="191">
        <f t="shared" si="4"/>
        <v>4.5</v>
      </c>
      <c r="I44" s="192">
        <f t="shared" si="5"/>
        <v>2.4548461538461539</v>
      </c>
      <c r="J44" s="193">
        <v>28</v>
      </c>
      <c r="K44" s="194">
        <f t="shared" si="6"/>
        <v>4.0104017094017097</v>
      </c>
      <c r="L44" s="204"/>
      <c r="M44" s="196">
        <v>4.2</v>
      </c>
      <c r="N44" s="195">
        <v>1.5</v>
      </c>
      <c r="O44" s="196">
        <v>3.5</v>
      </c>
      <c r="P44" s="196">
        <v>3.8</v>
      </c>
      <c r="Q44" s="196">
        <v>3.8</v>
      </c>
      <c r="R44" s="205">
        <v>1.5</v>
      </c>
      <c r="S44" s="196">
        <f t="shared" si="7"/>
        <v>6.9399999999999995</v>
      </c>
      <c r="T44" s="197">
        <f t="shared" si="8"/>
        <v>2.8916666666666662</v>
      </c>
      <c r="U44" s="195"/>
      <c r="V44" s="196">
        <v>4</v>
      </c>
      <c r="W44" s="195">
        <v>4.5</v>
      </c>
      <c r="X44" s="196">
        <v>3.5</v>
      </c>
      <c r="Y44" s="196">
        <v>4.5</v>
      </c>
      <c r="Z44" s="196">
        <v>5</v>
      </c>
      <c r="AA44" s="196">
        <v>1.5</v>
      </c>
      <c r="AB44" s="196">
        <f t="shared" si="9"/>
        <v>8.3000000000000007</v>
      </c>
      <c r="AC44" s="197">
        <f t="shared" si="10"/>
        <v>3.4583333333333335</v>
      </c>
      <c r="AD44" s="195"/>
      <c r="AE44" s="196">
        <v>4.2</v>
      </c>
      <c r="AF44" s="195">
        <v>1.5</v>
      </c>
      <c r="AG44" s="196">
        <v>3.2</v>
      </c>
      <c r="AH44" s="196">
        <v>4.5</v>
      </c>
      <c r="AI44" s="196">
        <v>5</v>
      </c>
      <c r="AJ44" s="196">
        <v>3</v>
      </c>
      <c r="AK44" s="196">
        <f t="shared" si="11"/>
        <v>8.1000000000000014</v>
      </c>
      <c r="AL44" s="197">
        <f t="shared" si="12"/>
        <v>3.1153846153846159</v>
      </c>
      <c r="AM44" s="195"/>
      <c r="AN44" s="196">
        <v>4.5999999999999996</v>
      </c>
      <c r="AO44" s="196">
        <v>4.5999999999999996</v>
      </c>
      <c r="AP44" s="196">
        <v>4.5999999999999996</v>
      </c>
      <c r="AQ44" s="196">
        <v>4.5999999999999996</v>
      </c>
      <c r="AR44" s="196">
        <v>5</v>
      </c>
      <c r="AS44" s="196"/>
      <c r="AT44" s="196">
        <f t="shared" si="13"/>
        <v>9.2799999999999994</v>
      </c>
      <c r="AU44" s="197">
        <f t="shared" si="14"/>
        <v>3.569230769230769</v>
      </c>
      <c r="AV44" s="195"/>
      <c r="AW44" s="196">
        <v>4.5</v>
      </c>
      <c r="AX44" s="195">
        <v>4</v>
      </c>
      <c r="AY44" s="196">
        <v>4</v>
      </c>
      <c r="AZ44" s="196">
        <v>4.5</v>
      </c>
      <c r="BA44" s="196">
        <v>5</v>
      </c>
      <c r="BB44" s="196">
        <v>5</v>
      </c>
      <c r="BC44" s="196">
        <f t="shared" si="15"/>
        <v>11.7</v>
      </c>
      <c r="BD44" s="197">
        <f t="shared" si="16"/>
        <v>4.5</v>
      </c>
    </row>
    <row r="45" spans="1:56" ht="21.75" thickTop="1" thickBot="1">
      <c r="A45" s="1">
        <v>84504522011</v>
      </c>
      <c r="B45" s="74" t="s">
        <v>51</v>
      </c>
      <c r="C45" s="2">
        <v>1</v>
      </c>
      <c r="D45" s="66">
        <f t="shared" si="0"/>
        <v>2.9083333333333337</v>
      </c>
      <c r="E45" s="67">
        <f t="shared" si="1"/>
        <v>3.2749999999999999</v>
      </c>
      <c r="F45" s="68">
        <f t="shared" si="2"/>
        <v>3.2846153846153845</v>
      </c>
      <c r="G45" s="69">
        <f t="shared" si="3"/>
        <v>3.569230769230769</v>
      </c>
      <c r="H45" s="70">
        <f t="shared" si="4"/>
        <v>4.5384615384615383</v>
      </c>
      <c r="I45" s="71">
        <f t="shared" si="5"/>
        <v>2.4605897435897437</v>
      </c>
      <c r="J45" s="3">
        <v>33</v>
      </c>
      <c r="K45" s="72">
        <f t="shared" si="6"/>
        <v>4.2939230769230772</v>
      </c>
      <c r="L45" s="88"/>
      <c r="M45" s="5">
        <v>4</v>
      </c>
      <c r="N45" s="4">
        <v>1.5</v>
      </c>
      <c r="O45" s="5">
        <v>3.9</v>
      </c>
      <c r="P45" s="5">
        <v>3.8</v>
      </c>
      <c r="Q45" s="5">
        <v>3.8</v>
      </c>
      <c r="R45" s="92">
        <v>1.5</v>
      </c>
      <c r="S45" s="5">
        <f t="shared" si="7"/>
        <v>6.98</v>
      </c>
      <c r="T45" s="73">
        <f t="shared" si="8"/>
        <v>2.9083333333333337</v>
      </c>
      <c r="U45" s="4"/>
      <c r="V45" s="5">
        <v>4</v>
      </c>
      <c r="W45" s="4">
        <v>3</v>
      </c>
      <c r="X45" s="5">
        <v>3.9</v>
      </c>
      <c r="Y45" s="5">
        <v>4.5</v>
      </c>
      <c r="Z45" s="5">
        <v>5</v>
      </c>
      <c r="AA45" s="5">
        <v>1.5</v>
      </c>
      <c r="AB45" s="5">
        <f t="shared" si="9"/>
        <v>7.8599999999999994</v>
      </c>
      <c r="AC45" s="73">
        <f t="shared" si="10"/>
        <v>3.2749999999999999</v>
      </c>
      <c r="AD45" s="4"/>
      <c r="AE45" s="5">
        <v>3.4</v>
      </c>
      <c r="AF45" s="4">
        <v>2.5</v>
      </c>
      <c r="AG45" s="5">
        <v>4.5</v>
      </c>
      <c r="AH45" s="5">
        <v>4.5</v>
      </c>
      <c r="AI45" s="5">
        <v>5</v>
      </c>
      <c r="AJ45" s="5">
        <v>3</v>
      </c>
      <c r="AK45" s="5">
        <f t="shared" si="11"/>
        <v>8.5399999999999991</v>
      </c>
      <c r="AL45" s="73">
        <f t="shared" si="12"/>
        <v>3.2846153846153845</v>
      </c>
      <c r="AM45" s="4"/>
      <c r="AN45" s="5">
        <v>4.5999999999999996</v>
      </c>
      <c r="AO45" s="5">
        <v>4.5999999999999996</v>
      </c>
      <c r="AP45" s="5">
        <v>4.5999999999999996</v>
      </c>
      <c r="AQ45" s="5">
        <v>4.5999999999999996</v>
      </c>
      <c r="AR45" s="5">
        <v>5</v>
      </c>
      <c r="AS45" s="5"/>
      <c r="AT45" s="5">
        <f t="shared" si="13"/>
        <v>9.2799999999999994</v>
      </c>
      <c r="AU45" s="73">
        <f t="shared" si="14"/>
        <v>3.569230769230769</v>
      </c>
      <c r="AV45" s="4"/>
      <c r="AW45" s="5">
        <v>4.5999999999999996</v>
      </c>
      <c r="AX45" s="4">
        <v>4</v>
      </c>
      <c r="AY45" s="5">
        <v>4</v>
      </c>
      <c r="AZ45" s="5">
        <v>4.5999999999999996</v>
      </c>
      <c r="BA45" s="5">
        <v>5</v>
      </c>
      <c r="BB45" s="5">
        <v>5</v>
      </c>
      <c r="BC45" s="5">
        <f t="shared" si="15"/>
        <v>11.799999999999999</v>
      </c>
      <c r="BD45" s="73">
        <f t="shared" si="16"/>
        <v>4.5384615384615383</v>
      </c>
    </row>
    <row r="46" spans="1:56" s="176" customFormat="1" ht="21.75" thickTop="1" thickBot="1">
      <c r="A46" s="184" t="s">
        <v>42</v>
      </c>
      <c r="B46" s="203" t="s">
        <v>52</v>
      </c>
      <c r="C46" s="186" t="s">
        <v>149</v>
      </c>
      <c r="D46" s="187">
        <f t="shared" si="0"/>
        <v>0</v>
      </c>
      <c r="E46" s="188">
        <f t="shared" si="1"/>
        <v>0</v>
      </c>
      <c r="F46" s="189">
        <f t="shared" si="2"/>
        <v>1.1538461538461537</v>
      </c>
      <c r="G46" s="190">
        <f t="shared" si="3"/>
        <v>3.0461538461538464</v>
      </c>
      <c r="H46" s="191">
        <f t="shared" si="4"/>
        <v>0</v>
      </c>
      <c r="I46" s="192">
        <f t="shared" si="5"/>
        <v>0.58799999999999997</v>
      </c>
      <c r="J46" s="193"/>
      <c r="K46" s="194">
        <f t="shared" si="6"/>
        <v>0.58799999999999997</v>
      </c>
      <c r="L46" s="204"/>
      <c r="M46" s="196"/>
      <c r="N46" s="195"/>
      <c r="O46" s="196"/>
      <c r="P46" s="196"/>
      <c r="Q46" s="196"/>
      <c r="R46" s="196"/>
      <c r="S46" s="196">
        <f t="shared" si="7"/>
        <v>0</v>
      </c>
      <c r="T46" s="197">
        <f t="shared" si="8"/>
        <v>0</v>
      </c>
      <c r="U46" s="195"/>
      <c r="V46" s="196"/>
      <c r="W46" s="195"/>
      <c r="X46" s="196"/>
      <c r="Y46" s="196"/>
      <c r="Z46" s="196"/>
      <c r="AA46" s="196"/>
      <c r="AB46" s="196">
        <f t="shared" si="9"/>
        <v>0</v>
      </c>
      <c r="AC46" s="197">
        <f t="shared" si="10"/>
        <v>0</v>
      </c>
      <c r="AD46" s="195"/>
      <c r="AE46" s="196"/>
      <c r="AF46" s="195"/>
      <c r="AG46" s="196"/>
      <c r="AH46" s="196"/>
      <c r="AI46" s="196"/>
      <c r="AJ46" s="196">
        <v>5</v>
      </c>
      <c r="AK46" s="196">
        <f t="shared" si="11"/>
        <v>3</v>
      </c>
      <c r="AL46" s="197">
        <f t="shared" si="12"/>
        <v>1.1538461538461537</v>
      </c>
      <c r="AM46" s="195"/>
      <c r="AN46" s="196">
        <v>4.4000000000000004</v>
      </c>
      <c r="AO46" s="196">
        <v>4.4000000000000004</v>
      </c>
      <c r="AP46" s="196">
        <v>4.4000000000000004</v>
      </c>
      <c r="AQ46" s="196">
        <v>4.4000000000000004</v>
      </c>
      <c r="AR46" s="196"/>
      <c r="AS46" s="196"/>
      <c r="AT46" s="196">
        <f t="shared" si="13"/>
        <v>7.92</v>
      </c>
      <c r="AU46" s="197">
        <f t="shared" si="14"/>
        <v>3.0461538461538464</v>
      </c>
      <c r="AV46" s="195"/>
      <c r="AW46" s="196"/>
      <c r="AX46" s="195"/>
      <c r="AY46" s="196"/>
      <c r="AZ46" s="196"/>
      <c r="BA46" s="196"/>
      <c r="BB46" s="196"/>
      <c r="BC46" s="196">
        <f t="shared" si="15"/>
        <v>0</v>
      </c>
      <c r="BD46" s="197">
        <f t="shared" si="16"/>
        <v>0</v>
      </c>
    </row>
    <row r="47" spans="1:56" ht="21.75" thickTop="1" thickBot="1">
      <c r="A47" s="1">
        <v>84502012010</v>
      </c>
      <c r="B47" s="75" t="s">
        <v>131</v>
      </c>
      <c r="C47" s="76">
        <v>1</v>
      </c>
      <c r="D47" s="66">
        <f t="shared" si="0"/>
        <v>3.3416666666666663</v>
      </c>
      <c r="E47" s="67">
        <f t="shared" si="1"/>
        <v>3.14</v>
      </c>
      <c r="F47" s="68">
        <f t="shared" si="2"/>
        <v>2.430769230769231</v>
      </c>
      <c r="G47" s="69">
        <f t="shared" si="3"/>
        <v>3.5538461538461528</v>
      </c>
      <c r="H47" s="67">
        <f t="shared" si="4"/>
        <v>4.5153846153846144</v>
      </c>
      <c r="I47" s="77">
        <f t="shared" si="5"/>
        <v>2.3774333333333333</v>
      </c>
      <c r="J47" s="78">
        <v>27</v>
      </c>
      <c r="K47" s="72">
        <f t="shared" si="6"/>
        <v>3.8774333333333333</v>
      </c>
      <c r="L47" s="89"/>
      <c r="M47" s="80">
        <v>3.8</v>
      </c>
      <c r="N47" s="79">
        <v>2.4</v>
      </c>
      <c r="O47" s="80">
        <v>3</v>
      </c>
      <c r="P47" s="80">
        <v>4.5</v>
      </c>
      <c r="Q47" s="80">
        <v>5</v>
      </c>
      <c r="R47" s="80">
        <v>2.8</v>
      </c>
      <c r="S47" s="80">
        <f t="shared" si="7"/>
        <v>8.02</v>
      </c>
      <c r="T47" s="81">
        <f t="shared" si="8"/>
        <v>3.3416666666666663</v>
      </c>
      <c r="U47" s="79"/>
      <c r="V47" s="80">
        <v>4.2</v>
      </c>
      <c r="W47" s="79">
        <v>0</v>
      </c>
      <c r="X47" s="80">
        <v>3</v>
      </c>
      <c r="Y47" s="80">
        <v>4.5</v>
      </c>
      <c r="Z47" s="80">
        <v>4</v>
      </c>
      <c r="AA47" s="80">
        <v>4.2</v>
      </c>
      <c r="AB47" s="80">
        <f t="shared" si="9"/>
        <v>7.5360000000000005</v>
      </c>
      <c r="AC47" s="81">
        <f t="shared" si="10"/>
        <v>3.14</v>
      </c>
      <c r="AD47" s="79"/>
      <c r="AE47" s="80">
        <v>3.5</v>
      </c>
      <c r="AF47" s="79">
        <v>0</v>
      </c>
      <c r="AG47" s="80">
        <v>3.3</v>
      </c>
      <c r="AH47" s="80">
        <v>4.5</v>
      </c>
      <c r="AI47" s="80">
        <v>4</v>
      </c>
      <c r="AJ47" s="80">
        <v>2</v>
      </c>
      <c r="AK47" s="80">
        <f t="shared" si="11"/>
        <v>6.32</v>
      </c>
      <c r="AL47" s="81">
        <f t="shared" si="12"/>
        <v>2.430769230769231</v>
      </c>
      <c r="AM47" s="79"/>
      <c r="AN47" s="80">
        <v>4.3</v>
      </c>
      <c r="AO47" s="80">
        <v>4.3</v>
      </c>
      <c r="AP47" s="80">
        <v>4.3</v>
      </c>
      <c r="AQ47" s="80">
        <v>4.3</v>
      </c>
      <c r="AR47" s="80"/>
      <c r="AS47" s="80">
        <v>2.5</v>
      </c>
      <c r="AT47" s="80">
        <f t="shared" si="13"/>
        <v>9.2399999999999984</v>
      </c>
      <c r="AU47" s="81">
        <f t="shared" si="14"/>
        <v>3.5538461538461528</v>
      </c>
      <c r="AV47" s="79"/>
      <c r="AW47" s="80">
        <v>4.5</v>
      </c>
      <c r="AX47" s="79">
        <v>4.3</v>
      </c>
      <c r="AY47" s="80">
        <v>3.8</v>
      </c>
      <c r="AZ47" s="80">
        <v>4.5</v>
      </c>
      <c r="BA47" s="80">
        <v>5</v>
      </c>
      <c r="BB47" s="80">
        <v>5</v>
      </c>
      <c r="BC47" s="80">
        <f t="shared" si="15"/>
        <v>11.739999999999998</v>
      </c>
      <c r="BD47" s="81">
        <f t="shared" si="16"/>
        <v>4.5153846153846144</v>
      </c>
    </row>
    <row r="48" spans="1:56" ht="22.5" thickTop="1" thickBot="1">
      <c r="A48" s="6">
        <v>826500902005</v>
      </c>
      <c r="B48" s="74" t="s">
        <v>146</v>
      </c>
      <c r="C48" s="82">
        <v>1</v>
      </c>
      <c r="D48" s="5">
        <f t="shared" si="0"/>
        <v>3.3416666666666663</v>
      </c>
      <c r="E48" s="5">
        <f t="shared" si="1"/>
        <v>3.2250000000000001</v>
      </c>
      <c r="F48" s="68">
        <f t="shared" si="2"/>
        <v>3.4538461538461545</v>
      </c>
      <c r="G48" s="69">
        <f t="shared" si="3"/>
        <v>4.4692307692307685</v>
      </c>
      <c r="H48" s="5">
        <f t="shared" si="4"/>
        <v>4.5307692307692307</v>
      </c>
      <c r="I48" s="83">
        <f t="shared" si="5"/>
        <v>2.662871794871795</v>
      </c>
      <c r="J48" s="82">
        <v>19</v>
      </c>
      <c r="K48" s="72">
        <f t="shared" si="6"/>
        <v>3.7184273504273504</v>
      </c>
      <c r="L48" s="90"/>
      <c r="M48" s="82">
        <v>4</v>
      </c>
      <c r="N48" s="82">
        <v>1.5</v>
      </c>
      <c r="O48" s="82">
        <v>3.5</v>
      </c>
      <c r="P48" s="82">
        <v>3.7</v>
      </c>
      <c r="Q48" s="82">
        <v>3</v>
      </c>
      <c r="R48" s="82">
        <v>3.8</v>
      </c>
      <c r="S48" s="5">
        <f t="shared" si="7"/>
        <v>8.02</v>
      </c>
      <c r="T48" s="5">
        <f t="shared" si="8"/>
        <v>3.3416666666666663</v>
      </c>
      <c r="U48" s="82"/>
      <c r="V48" s="82">
        <v>3.7</v>
      </c>
      <c r="W48" s="82">
        <v>2.5</v>
      </c>
      <c r="X48" s="82">
        <v>3.7</v>
      </c>
      <c r="Y48" s="82">
        <v>3.1</v>
      </c>
      <c r="Z48" s="82">
        <v>5</v>
      </c>
      <c r="AA48" s="82">
        <v>3</v>
      </c>
      <c r="AB48" s="5">
        <f t="shared" si="9"/>
        <v>7.74</v>
      </c>
      <c r="AC48" s="5">
        <f t="shared" si="10"/>
        <v>3.2250000000000001</v>
      </c>
      <c r="AD48" s="82"/>
      <c r="AE48" s="82">
        <v>3.8</v>
      </c>
      <c r="AF48" s="82">
        <v>2</v>
      </c>
      <c r="AG48" s="82">
        <v>4</v>
      </c>
      <c r="AH48" s="82">
        <v>4.5</v>
      </c>
      <c r="AI48" s="82">
        <v>5</v>
      </c>
      <c r="AJ48" s="82">
        <v>4</v>
      </c>
      <c r="AK48" s="5">
        <f t="shared" si="11"/>
        <v>8.98</v>
      </c>
      <c r="AL48" s="5">
        <f t="shared" si="12"/>
        <v>3.4538461538461545</v>
      </c>
      <c r="AM48" s="82"/>
      <c r="AN48" s="82">
        <v>4.4000000000000004</v>
      </c>
      <c r="AO48" s="82">
        <v>4.4000000000000004</v>
      </c>
      <c r="AP48" s="82">
        <v>4.4000000000000004</v>
      </c>
      <c r="AQ48" s="82">
        <v>4.4000000000000004</v>
      </c>
      <c r="AR48" s="82">
        <v>5</v>
      </c>
      <c r="AS48" s="82">
        <v>4.5</v>
      </c>
      <c r="AT48" s="5">
        <f t="shared" si="13"/>
        <v>11.62</v>
      </c>
      <c r="AU48" s="5">
        <f t="shared" si="14"/>
        <v>4.4692307692307685</v>
      </c>
      <c r="AV48" s="82"/>
      <c r="AW48" s="82">
        <v>4.5</v>
      </c>
      <c r="AX48" s="82">
        <v>3.7</v>
      </c>
      <c r="AY48" s="82">
        <v>4.5</v>
      </c>
      <c r="AZ48" s="82">
        <v>4.5</v>
      </c>
      <c r="BA48" s="82">
        <v>5</v>
      </c>
      <c r="BB48" s="82">
        <v>5</v>
      </c>
      <c r="BC48" s="5">
        <f t="shared" si="15"/>
        <v>11.78</v>
      </c>
      <c r="BD48" s="5">
        <f t="shared" si="16"/>
        <v>4.5307692307692307</v>
      </c>
    </row>
    <row r="49" spans="1:58" s="116" customFormat="1" ht="17.25" customHeight="1" thickTop="1" thickBot="1">
      <c r="A49" s="211">
        <v>84504262011</v>
      </c>
      <c r="B49" s="212" t="s">
        <v>205</v>
      </c>
      <c r="C49" s="208"/>
      <c r="D49" s="115">
        <f>U49</f>
        <v>3.1833333333333336</v>
      </c>
      <c r="E49" s="115">
        <f>AD49</f>
        <v>3.0363333333333333</v>
      </c>
      <c r="F49" s="115">
        <f>AM49</f>
        <v>3.6461538461538465</v>
      </c>
      <c r="G49" s="115">
        <f>AV49</f>
        <v>4.592307692307692</v>
      </c>
      <c r="H49" s="115">
        <f>AV49</f>
        <v>4.592307692307692</v>
      </c>
      <c r="I49" s="115">
        <f t="shared" ref="I49:I50" si="17">(D49+E49+F49+G49+H49)*0.7/5</f>
        <v>2.6670610256410252</v>
      </c>
      <c r="J49" s="115">
        <v>13</v>
      </c>
      <c r="K49" s="72">
        <f t="shared" si="6"/>
        <v>3.3892832478632475</v>
      </c>
      <c r="M49" s="209"/>
      <c r="N49" s="208">
        <v>3.5</v>
      </c>
      <c r="O49" s="115">
        <v>1.3</v>
      </c>
      <c r="P49" s="115">
        <v>3.7</v>
      </c>
      <c r="Q49" s="115">
        <v>4.7</v>
      </c>
      <c r="R49" s="115">
        <v>4.5999999999999996</v>
      </c>
      <c r="S49" s="115">
        <v>2.8</v>
      </c>
      <c r="T49" s="115">
        <f t="shared" ref="T49" si="18">N49*0.6+O49*0.4+P49*0.4+Q49*0.2+R49/5+S49*0.6</f>
        <v>7.6400000000000006</v>
      </c>
      <c r="U49" s="209">
        <f t="shared" ref="U49" si="19">T49*5/12</f>
        <v>3.1833333333333336</v>
      </c>
      <c r="V49" s="208"/>
      <c r="W49" s="115">
        <v>3.5</v>
      </c>
      <c r="X49" s="115">
        <v>1</v>
      </c>
      <c r="Y49" s="115">
        <v>3.3</v>
      </c>
      <c r="Z49" s="115">
        <v>3.7</v>
      </c>
      <c r="AA49" s="115">
        <v>4.5999999999999996</v>
      </c>
      <c r="AB49" s="209">
        <v>3.6</v>
      </c>
      <c r="AC49" s="208">
        <f t="shared" ref="AC49" si="20">W49*0.6+X49*0.4+Y49*0.4+Z49*0.4+AA49/5*AB49*0.6</f>
        <v>7.2872000000000003</v>
      </c>
      <c r="AD49" s="209">
        <f t="shared" ref="AD49" si="21">AC49*5/12</f>
        <v>3.0363333333333333</v>
      </c>
      <c r="AE49" s="208"/>
      <c r="AF49" s="115">
        <v>3.7</v>
      </c>
      <c r="AG49" s="115">
        <v>1</v>
      </c>
      <c r="AH49" s="115">
        <v>4.3</v>
      </c>
      <c r="AI49" s="115">
        <v>3.9</v>
      </c>
      <c r="AJ49" s="115">
        <v>5</v>
      </c>
      <c r="AK49" s="115">
        <v>4.3</v>
      </c>
      <c r="AL49" s="115">
        <f t="shared" ref="AL49" si="22">AF49*0.6+AG49*0.4+AH49*0.4+AI49*0.4+AJ49/5+AK49*0.6</f>
        <v>9.48</v>
      </c>
      <c r="AM49" s="207">
        <f t="shared" ref="AM49" si="23">AL49*5/13</f>
        <v>3.6461538461538465</v>
      </c>
      <c r="AN49" s="208"/>
      <c r="AO49" s="115">
        <v>4.5999999999999996</v>
      </c>
      <c r="AP49" s="115">
        <v>4.5999999999999996</v>
      </c>
      <c r="AQ49" s="115">
        <v>4.5999999999999996</v>
      </c>
      <c r="AR49" s="115">
        <v>4.5999999999999996</v>
      </c>
      <c r="AS49" s="115">
        <v>4.5</v>
      </c>
      <c r="AT49" s="115">
        <v>4.5999999999999996</v>
      </c>
      <c r="AU49" s="115">
        <f t="shared" ref="AU49" si="24">AO49*0.6+AP49*0.4+AQ49*0.4+AR49*0.4+AS49/5+AT49*0.6</f>
        <v>11.94</v>
      </c>
      <c r="AV49" s="209">
        <f t="shared" ref="AV49" si="25">AU49*5/13</f>
        <v>4.592307692307692</v>
      </c>
      <c r="AW49" s="208"/>
      <c r="AX49" s="115"/>
      <c r="AY49" s="115">
        <v>1.5</v>
      </c>
      <c r="AZ49" s="115">
        <v>4</v>
      </c>
      <c r="BA49" s="115">
        <v>4.2</v>
      </c>
      <c r="BB49" s="115">
        <v>0</v>
      </c>
      <c r="BC49" s="115">
        <v>5</v>
      </c>
      <c r="BD49" s="115"/>
      <c r="BE49" s="209"/>
    </row>
    <row r="50" spans="1:58" s="116" customFormat="1" ht="18" thickTop="1" thickBot="1">
      <c r="A50" s="115"/>
      <c r="B50" s="206" t="s">
        <v>237</v>
      </c>
      <c r="C50" s="206"/>
      <c r="D50" s="115">
        <f>V50</f>
        <v>3.0583333333333336</v>
      </c>
      <c r="E50" s="115">
        <f>AE50</f>
        <v>2.6083333333333338</v>
      </c>
      <c r="F50" s="115">
        <f>AN50</f>
        <v>2.8</v>
      </c>
      <c r="G50" s="115">
        <f>AW50</f>
        <v>4.9076923076923071</v>
      </c>
      <c r="H50" s="115">
        <f>BF50</f>
        <v>3.4833333333333329</v>
      </c>
      <c r="I50" s="115">
        <f t="shared" si="17"/>
        <v>2.3600769230769236</v>
      </c>
      <c r="J50" s="115">
        <v>12</v>
      </c>
      <c r="K50" s="72">
        <f t="shared" si="6"/>
        <v>3.0267435897435906</v>
      </c>
      <c r="M50" s="115">
        <f>I50+J50*0.4*5/36</f>
        <v>3.0267435897435906</v>
      </c>
      <c r="N50" s="207"/>
      <c r="O50" s="208">
        <v>3.7</v>
      </c>
      <c r="P50" s="115">
        <v>0.5</v>
      </c>
      <c r="Q50" s="115">
        <v>4</v>
      </c>
      <c r="R50" s="115">
        <v>4.3</v>
      </c>
      <c r="S50" s="115">
        <v>4.8</v>
      </c>
      <c r="T50" s="115">
        <v>2.5</v>
      </c>
      <c r="U50" s="209">
        <f t="shared" ref="U50" si="26">O50*0.6+P50*0.4+Q50*0.4+R50*0.2+S50/5+T50*0.6</f>
        <v>7.3400000000000007</v>
      </c>
      <c r="V50" s="210">
        <f t="shared" ref="V50" si="27">U50*5/12</f>
        <v>3.0583333333333336</v>
      </c>
      <c r="W50" s="208"/>
      <c r="X50" s="115">
        <v>3.9</v>
      </c>
      <c r="Y50" s="115">
        <v>1.5</v>
      </c>
      <c r="Z50" s="115">
        <v>3.8</v>
      </c>
      <c r="AA50" s="115">
        <v>1.5</v>
      </c>
      <c r="AB50" s="115">
        <v>4</v>
      </c>
      <c r="AC50" s="115">
        <v>2.5</v>
      </c>
      <c r="AD50" s="208">
        <f t="shared" ref="AD50" si="28">X50*0.6+Y50*0.4+Z50*0.4+AA50*0.4+AB50/5*AC50*0.6</f>
        <v>6.2600000000000007</v>
      </c>
      <c r="AE50" s="209">
        <f t="shared" ref="AE50" si="29">AD50*5/12</f>
        <v>2.6083333333333338</v>
      </c>
      <c r="AF50" s="208"/>
      <c r="AG50" s="115">
        <v>3</v>
      </c>
      <c r="AH50" s="115">
        <v>0.5</v>
      </c>
      <c r="AI50" s="115">
        <v>3</v>
      </c>
      <c r="AJ50" s="115">
        <v>4</v>
      </c>
      <c r="AK50" s="115">
        <v>4</v>
      </c>
      <c r="AL50" s="115">
        <v>2.8</v>
      </c>
      <c r="AM50" s="115">
        <f t="shared" ref="AM50" si="30">AG50*0.6+AH50*0.4+AI50*0.4+AJ50*0.4+AK50/5+AL50*0.6</f>
        <v>7.28</v>
      </c>
      <c r="AN50" s="209">
        <f t="shared" ref="AN50" si="31">AM50*5/13</f>
        <v>2.8</v>
      </c>
      <c r="AO50" s="208"/>
      <c r="AP50" s="115">
        <v>4.9000000000000004</v>
      </c>
      <c r="AQ50" s="115">
        <v>4.9000000000000004</v>
      </c>
      <c r="AR50" s="115">
        <v>4.9000000000000004</v>
      </c>
      <c r="AS50" s="115">
        <v>4.9000000000000004</v>
      </c>
      <c r="AT50" s="115">
        <v>5</v>
      </c>
      <c r="AU50" s="115">
        <v>4.9000000000000004</v>
      </c>
      <c r="AV50" s="115">
        <f t="shared" ref="AV50" si="32">AP50*0.6+AQ50*0.4+AR50*0.4+AS50*0.4+AT50/5+AU50*0.6</f>
        <v>12.76</v>
      </c>
      <c r="AW50" s="209">
        <f t="shared" ref="AW50" si="33">AV50*5/13</f>
        <v>4.9076923076923071</v>
      </c>
      <c r="AX50" s="208"/>
      <c r="AY50" s="115">
        <v>3.8</v>
      </c>
      <c r="AZ50" s="115">
        <v>0.5</v>
      </c>
      <c r="BA50" s="115">
        <v>4.7</v>
      </c>
      <c r="BB50" s="115"/>
      <c r="BC50" s="115">
        <v>5</v>
      </c>
      <c r="BD50" s="115">
        <v>5</v>
      </c>
      <c r="BE50" s="115">
        <f t="shared" ref="BE50" si="34">AY50*0.6+AZ50*0.4+BA50*0.4+BB50*0.4+BC50/5+BD50*0.6</f>
        <v>8.36</v>
      </c>
      <c r="BF50" s="209">
        <f t="shared" ref="BF50" si="35">BE50*5/12</f>
        <v>3.4833333333333329</v>
      </c>
    </row>
    <row r="51" spans="1:58" s="200" customFormat="1" ht="18" thickTop="1" thickBot="1">
      <c r="A51" s="201">
        <v>84504892011</v>
      </c>
      <c r="B51" s="213" t="s">
        <v>19</v>
      </c>
      <c r="C51" s="214"/>
      <c r="D51" s="215">
        <f t="shared" ref="D51:D52" si="36">T51</f>
        <v>3.9333333333333331</v>
      </c>
      <c r="E51" s="216">
        <f t="shared" ref="E51:E52" si="37">AC51</f>
        <v>3.6666666666666665</v>
      </c>
      <c r="F51" s="217">
        <f t="shared" ref="F51:F52" si="38">AL51</f>
        <v>4.4307692307692301</v>
      </c>
      <c r="G51" s="218">
        <f t="shared" ref="G51:G52" si="39">AU51</f>
        <v>3.1538461538461542</v>
      </c>
      <c r="H51" s="219">
        <f t="shared" ref="H51:H52" si="40">BD51</f>
        <v>4.458333333333333</v>
      </c>
      <c r="I51" s="220">
        <f t="shared" ref="I51:I52" si="41">(D51+E51+F51+G51+H51)*0.7/5</f>
        <v>2.7500128205128203</v>
      </c>
      <c r="J51" s="221"/>
      <c r="K51" s="222">
        <f t="shared" ref="K51:K52" si="42">I51+J51*0.4*5/36</f>
        <v>2.7500128205128203</v>
      </c>
      <c r="L51" s="223"/>
      <c r="M51" s="224">
        <v>4.5999999999999996</v>
      </c>
      <c r="N51" s="223">
        <v>2</v>
      </c>
      <c r="O51" s="224">
        <v>4.8</v>
      </c>
      <c r="P51" s="224">
        <v>4.3</v>
      </c>
      <c r="Q51" s="224">
        <v>5</v>
      </c>
      <c r="R51" s="224">
        <v>3.5</v>
      </c>
      <c r="S51" s="224">
        <f t="shared" ref="S51:S52" si="43">M51*0.6+N51*0.4+O51*0.4+P51*0.2+Q51/5+R51*0.6</f>
        <v>9.44</v>
      </c>
      <c r="T51" s="225">
        <f t="shared" ref="T51:T52" si="44">S51*5/12</f>
        <v>3.9333333333333331</v>
      </c>
      <c r="U51" s="223"/>
      <c r="V51" s="224">
        <v>3.8</v>
      </c>
      <c r="W51" s="223">
        <v>3.2</v>
      </c>
      <c r="X51" s="224">
        <v>4.8</v>
      </c>
      <c r="Y51" s="224">
        <v>3.8</v>
      </c>
      <c r="Z51" s="224">
        <v>5</v>
      </c>
      <c r="AA51" s="224">
        <v>3</v>
      </c>
      <c r="AB51" s="224">
        <f t="shared" ref="AB51:AB52" si="45">V51*0.6+W51*0.4+X51*0.4+Y51*0.4+Z51/5*AA51*0.6</f>
        <v>8.8000000000000007</v>
      </c>
      <c r="AC51" s="225">
        <f t="shared" ref="AC51:AC52" si="46">AB51*5/12</f>
        <v>3.6666666666666665</v>
      </c>
      <c r="AD51" s="223"/>
      <c r="AE51" s="224">
        <v>5</v>
      </c>
      <c r="AF51" s="223">
        <v>5</v>
      </c>
      <c r="AG51" s="224">
        <v>4.8</v>
      </c>
      <c r="AH51" s="224">
        <v>4.2</v>
      </c>
      <c r="AI51" s="224">
        <v>5</v>
      </c>
      <c r="AJ51" s="224">
        <v>3.2</v>
      </c>
      <c r="AK51" s="224">
        <f t="shared" ref="AK51:AK52" si="47">AE51*0.6+AF51*0.4+AG51*0.4+AH51*0.4+AI51/5+AJ51*0.6</f>
        <v>11.52</v>
      </c>
      <c r="AL51" s="225">
        <f t="shared" ref="AL51:AL52" si="48">AK51*5/13</f>
        <v>4.4307692307692301</v>
      </c>
      <c r="AM51" s="223"/>
      <c r="AN51" s="224">
        <v>3.5</v>
      </c>
      <c r="AO51" s="224">
        <v>3.5</v>
      </c>
      <c r="AP51" s="224">
        <v>3.5</v>
      </c>
      <c r="AQ51" s="224">
        <v>3.5</v>
      </c>
      <c r="AR51" s="224">
        <v>5</v>
      </c>
      <c r="AS51" s="224">
        <v>1.5</v>
      </c>
      <c r="AT51" s="224">
        <f t="shared" ref="AT51:AT52" si="49">AN51*0.6+AO51*0.4+AP51*0.4+AQ51*0.4+AR51/5+AS51*0.6</f>
        <v>8.2000000000000011</v>
      </c>
      <c r="AU51" s="225">
        <f t="shared" ref="AU51:AU52" si="50">AT51*5/13</f>
        <v>3.1538461538461542</v>
      </c>
      <c r="AV51" s="223"/>
      <c r="AW51" s="224">
        <v>4</v>
      </c>
      <c r="AX51" s="224">
        <v>3.8</v>
      </c>
      <c r="AY51" s="224">
        <v>3.5</v>
      </c>
      <c r="AZ51" s="224">
        <v>4.2</v>
      </c>
      <c r="BA51" s="224">
        <v>5</v>
      </c>
      <c r="BB51" s="224">
        <v>4.5</v>
      </c>
      <c r="BC51" s="224">
        <f t="shared" ref="BC51:BC52" si="51">AW51*0.6+AX51*0.4+AY51*0.4+AZ51*0.4+BA51/5+BB51*0.6</f>
        <v>10.7</v>
      </c>
      <c r="BD51" s="225">
        <f t="shared" ref="BD51:BD52" si="52">BC51*5/12</f>
        <v>4.458333333333333</v>
      </c>
    </row>
    <row r="52" spans="1:58" s="131" customFormat="1" ht="18" thickTop="1" thickBot="1">
      <c r="A52" s="118">
        <v>84504942011</v>
      </c>
      <c r="B52" s="117" t="s">
        <v>20</v>
      </c>
      <c r="C52" s="119"/>
      <c r="D52" s="120">
        <f t="shared" si="36"/>
        <v>3.9083333333333337</v>
      </c>
      <c r="E52" s="121">
        <f t="shared" si="37"/>
        <v>3.9500000000000006</v>
      </c>
      <c r="F52" s="122">
        <f t="shared" si="38"/>
        <v>4.0999999999999996</v>
      </c>
      <c r="G52" s="123">
        <f t="shared" si="39"/>
        <v>3.5461538461538464</v>
      </c>
      <c r="H52" s="124">
        <f t="shared" si="40"/>
        <v>4.6916666666666664</v>
      </c>
      <c r="I52" s="125">
        <f t="shared" si="41"/>
        <v>2.8274615384615385</v>
      </c>
      <c r="J52" s="126">
        <v>6</v>
      </c>
      <c r="K52" s="127">
        <f t="shared" si="42"/>
        <v>3.160794871794872</v>
      </c>
      <c r="L52" s="128"/>
      <c r="M52" s="129">
        <v>4.5</v>
      </c>
      <c r="N52" s="128">
        <v>2</v>
      </c>
      <c r="O52" s="129">
        <v>4.8</v>
      </c>
      <c r="P52" s="129">
        <v>4.3</v>
      </c>
      <c r="Q52" s="129">
        <v>5</v>
      </c>
      <c r="R52" s="129">
        <v>3.5</v>
      </c>
      <c r="S52" s="129">
        <f t="shared" si="43"/>
        <v>9.3800000000000008</v>
      </c>
      <c r="T52" s="130">
        <f t="shared" si="44"/>
        <v>3.9083333333333337</v>
      </c>
      <c r="U52" s="128"/>
      <c r="V52" s="129">
        <v>4.4000000000000004</v>
      </c>
      <c r="W52" s="128">
        <v>4</v>
      </c>
      <c r="X52" s="129">
        <v>4.8</v>
      </c>
      <c r="Y52" s="129">
        <v>3.8</v>
      </c>
      <c r="Z52" s="129">
        <v>5</v>
      </c>
      <c r="AA52" s="129">
        <v>3</v>
      </c>
      <c r="AB52" s="129">
        <f t="shared" si="45"/>
        <v>9.48</v>
      </c>
      <c r="AC52" s="130">
        <f t="shared" si="46"/>
        <v>3.9500000000000006</v>
      </c>
      <c r="AD52" s="128"/>
      <c r="AE52" s="129">
        <v>3.5</v>
      </c>
      <c r="AF52" s="128">
        <v>5</v>
      </c>
      <c r="AG52" s="129">
        <v>4.8</v>
      </c>
      <c r="AH52" s="129">
        <v>4.3</v>
      </c>
      <c r="AI52" s="129">
        <v>5</v>
      </c>
      <c r="AJ52" s="129">
        <v>3.2</v>
      </c>
      <c r="AK52" s="129">
        <f t="shared" si="47"/>
        <v>10.659999999999998</v>
      </c>
      <c r="AL52" s="130">
        <f t="shared" si="48"/>
        <v>4.0999999999999996</v>
      </c>
      <c r="AM52" s="128"/>
      <c r="AN52" s="129">
        <v>3.5</v>
      </c>
      <c r="AO52" s="129">
        <v>3.5</v>
      </c>
      <c r="AP52" s="129">
        <v>3.5</v>
      </c>
      <c r="AQ52" s="129">
        <v>3.5</v>
      </c>
      <c r="AR52" s="129">
        <v>5</v>
      </c>
      <c r="AS52" s="129">
        <v>3.2</v>
      </c>
      <c r="AT52" s="129">
        <f t="shared" si="49"/>
        <v>9.2200000000000006</v>
      </c>
      <c r="AU52" s="130">
        <f t="shared" si="50"/>
        <v>3.5461538461538464</v>
      </c>
      <c r="AV52" s="128"/>
      <c r="AW52" s="129">
        <v>4.2</v>
      </c>
      <c r="AX52" s="129">
        <v>3.8</v>
      </c>
      <c r="AY52" s="129">
        <v>5</v>
      </c>
      <c r="AZ52" s="129">
        <v>3.8</v>
      </c>
      <c r="BA52" s="129">
        <v>5</v>
      </c>
      <c r="BB52" s="129">
        <v>4.5</v>
      </c>
      <c r="BC52" s="129">
        <f t="shared" si="51"/>
        <v>11.26</v>
      </c>
      <c r="BD52" s="130">
        <f t="shared" si="52"/>
        <v>4.6916666666666664</v>
      </c>
    </row>
    <row r="53" spans="1:58" s="116" customFormat="1" ht="17.25" customHeight="1" thickTop="1">
      <c r="A53" s="211"/>
      <c r="B53" s="212"/>
      <c r="C53" s="208"/>
      <c r="D53" s="115"/>
      <c r="E53" s="115"/>
      <c r="F53" s="115"/>
      <c r="G53" s="115"/>
      <c r="H53" s="115"/>
      <c r="I53" s="115"/>
      <c r="J53" s="115"/>
      <c r="K53" s="115"/>
      <c r="M53" s="209"/>
      <c r="N53" s="208"/>
      <c r="O53" s="115"/>
      <c r="P53" s="115"/>
      <c r="Q53" s="115"/>
      <c r="R53" s="115"/>
      <c r="S53" s="115"/>
      <c r="T53" s="115"/>
      <c r="U53" s="209"/>
      <c r="V53" s="208"/>
      <c r="W53" s="115"/>
      <c r="X53" s="115"/>
      <c r="Y53" s="115"/>
      <c r="Z53" s="115"/>
      <c r="AA53" s="115"/>
      <c r="AB53" s="209"/>
      <c r="AC53" s="208"/>
      <c r="AD53" s="209"/>
      <c r="AE53" s="208"/>
      <c r="AF53" s="115"/>
      <c r="AG53" s="115"/>
      <c r="AH53" s="115"/>
      <c r="AI53" s="115"/>
      <c r="AJ53" s="115"/>
      <c r="AK53" s="115"/>
      <c r="AL53" s="115"/>
      <c r="AM53" s="207"/>
      <c r="AN53" s="208"/>
      <c r="AO53" s="115"/>
      <c r="AP53" s="115"/>
      <c r="AQ53" s="115"/>
      <c r="AR53" s="115"/>
      <c r="AS53" s="115"/>
      <c r="AT53" s="115"/>
      <c r="AU53" s="115"/>
      <c r="AV53" s="209"/>
      <c r="AW53" s="208"/>
      <c r="AX53" s="115"/>
      <c r="AY53" s="115"/>
      <c r="AZ53" s="115"/>
      <c r="BA53" s="115"/>
      <c r="BB53" s="115"/>
      <c r="BC53" s="115"/>
      <c r="BD53" s="115"/>
      <c r="BE53" s="209"/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DZ57"/>
  <sheetViews>
    <sheetView topLeftCell="B23" zoomScale="70" zoomScaleNormal="70" workbookViewId="0">
      <selection activeCell="B29" sqref="B29"/>
    </sheetView>
  </sheetViews>
  <sheetFormatPr baseColWidth="10" defaultRowHeight="15"/>
  <cols>
    <col min="1" max="1" width="20.140625" style="6" customWidth="1"/>
    <col min="2" max="2" width="43.28515625" style="104" customWidth="1"/>
    <col min="3" max="3" width="4.140625" style="6" customWidth="1"/>
    <col min="4" max="56" width="6.85546875" style="6" customWidth="1"/>
    <col min="57" max="57" width="4.140625" style="6" customWidth="1"/>
    <col min="58" max="16384" width="11.42578125" style="6"/>
  </cols>
  <sheetData>
    <row r="4" spans="1:130" ht="28.5">
      <c r="A4" s="8"/>
      <c r="B4" s="93"/>
      <c r="C4" s="10"/>
      <c r="D4" s="11" t="s">
        <v>64</v>
      </c>
      <c r="E4" s="10"/>
      <c r="F4" s="10"/>
      <c r="G4" s="10"/>
      <c r="H4" s="10"/>
      <c r="I4" s="10"/>
      <c r="J4" s="10"/>
      <c r="K4" s="10"/>
      <c r="L4" s="12"/>
      <c r="M4" s="10"/>
      <c r="N4" s="10"/>
      <c r="O4" s="10"/>
      <c r="P4" s="10"/>
      <c r="Q4" s="10"/>
      <c r="R4" s="10"/>
      <c r="S4" s="10"/>
      <c r="T4" s="10"/>
      <c r="U4" s="10"/>
      <c r="V4" s="12"/>
      <c r="W4" s="10"/>
      <c r="X4" s="10"/>
      <c r="Y4" s="10"/>
      <c r="Z4" s="10"/>
      <c r="AA4" s="10"/>
      <c r="AB4" s="10"/>
      <c r="AC4" s="10"/>
      <c r="AD4" s="10"/>
      <c r="AE4" s="10"/>
      <c r="AF4" s="12"/>
      <c r="AG4" s="10"/>
      <c r="AH4" s="10"/>
      <c r="AI4" s="10"/>
      <c r="AJ4" s="10"/>
      <c r="AK4" s="10"/>
      <c r="AL4" s="10"/>
      <c r="AM4" s="10"/>
      <c r="AN4" s="10"/>
      <c r="AO4" s="10"/>
      <c r="AP4" s="12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8"/>
      <c r="BE4" s="8"/>
      <c r="BF4" s="8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1:130" ht="20.25">
      <c r="A5" s="8"/>
      <c r="B5" s="93"/>
      <c r="C5" s="10"/>
      <c r="D5" s="10"/>
      <c r="E5" s="10"/>
      <c r="F5" s="10"/>
      <c r="G5" s="10"/>
      <c r="H5" s="10"/>
      <c r="I5" s="10"/>
      <c r="J5" s="10"/>
      <c r="K5" s="10"/>
      <c r="L5" s="12"/>
      <c r="M5" s="10"/>
      <c r="N5" s="10"/>
      <c r="O5" s="10"/>
      <c r="P5" s="10"/>
      <c r="Q5" s="10"/>
      <c r="R5" s="10"/>
      <c r="S5" s="10"/>
      <c r="T5" s="10"/>
      <c r="U5" s="10"/>
      <c r="V5" s="12"/>
      <c r="W5" s="10"/>
      <c r="X5" s="10" t="s">
        <v>65</v>
      </c>
      <c r="Y5" s="14"/>
      <c r="Z5" s="14"/>
      <c r="AA5" s="10"/>
      <c r="AB5" s="10"/>
      <c r="AC5" s="10"/>
      <c r="AD5" s="10"/>
      <c r="AE5" s="10"/>
      <c r="AF5" s="12"/>
      <c r="AG5" s="10"/>
      <c r="AH5" s="10"/>
      <c r="AI5" s="10"/>
      <c r="AJ5" s="10"/>
      <c r="AK5" s="10"/>
      <c r="AL5" s="10"/>
      <c r="AM5" s="10"/>
      <c r="AN5" s="10"/>
      <c r="AO5" s="10"/>
      <c r="AP5" s="15" t="s">
        <v>140</v>
      </c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8"/>
      <c r="BE5" s="8"/>
      <c r="BF5" s="8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1:130" ht="23.25">
      <c r="A6" s="8"/>
      <c r="B6" s="93"/>
      <c r="C6" s="16"/>
      <c r="D6" s="16"/>
      <c r="E6" s="10"/>
      <c r="F6" s="10"/>
      <c r="G6" s="10"/>
      <c r="H6" s="10"/>
      <c r="I6" s="10"/>
      <c r="J6" s="10"/>
      <c r="K6" s="10"/>
      <c r="L6" s="12"/>
      <c r="M6" s="10"/>
      <c r="N6" s="10"/>
      <c r="O6" s="10"/>
      <c r="P6" s="17"/>
      <c r="Q6" s="17"/>
      <c r="R6" s="17"/>
      <c r="S6" s="17"/>
      <c r="T6" s="10"/>
      <c r="U6" s="10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2"/>
      <c r="AG6" s="10"/>
      <c r="AH6" s="10"/>
      <c r="AI6" s="10"/>
      <c r="AJ6" s="10"/>
      <c r="AK6" s="10"/>
      <c r="AL6" s="10"/>
      <c r="AM6" s="10"/>
      <c r="AN6" s="10"/>
      <c r="AO6" s="10"/>
      <c r="AP6" s="12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8"/>
      <c r="BE6" s="8"/>
      <c r="BF6" s="8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</row>
    <row r="7" spans="1:130" ht="27" thickBot="1">
      <c r="A7" s="8"/>
      <c r="B7" s="93"/>
      <c r="C7" s="10"/>
      <c r="D7" s="10"/>
      <c r="E7" s="18"/>
      <c r="F7" s="18"/>
      <c r="G7" s="18"/>
      <c r="H7" s="18"/>
      <c r="I7" s="18"/>
      <c r="J7" s="18"/>
      <c r="K7" s="18"/>
      <c r="L7" s="94"/>
      <c r="M7" s="19"/>
      <c r="N7" s="20"/>
      <c r="O7" s="10"/>
      <c r="P7" s="10"/>
      <c r="Q7" s="10"/>
      <c r="R7" s="10"/>
      <c r="S7" s="10"/>
      <c r="T7" s="10"/>
      <c r="U7" s="10"/>
      <c r="V7" s="12"/>
      <c r="W7" s="10"/>
      <c r="X7" s="10" t="s">
        <v>66</v>
      </c>
      <c r="Y7" s="21"/>
      <c r="Z7" s="21"/>
      <c r="AA7" s="10"/>
      <c r="AB7" s="10"/>
      <c r="AC7" s="10"/>
      <c r="AD7" s="10"/>
      <c r="AE7" s="10"/>
      <c r="AF7" s="12"/>
      <c r="AG7" s="10"/>
      <c r="AH7" s="10"/>
      <c r="AI7" s="10"/>
      <c r="AJ7" s="10"/>
      <c r="AK7" s="10"/>
      <c r="AL7" s="10"/>
      <c r="AM7" s="10"/>
      <c r="AN7" s="22" t="s">
        <v>67</v>
      </c>
      <c r="AO7" s="10"/>
      <c r="AP7" s="12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8"/>
      <c r="BD7" s="8"/>
      <c r="BE7" s="8"/>
      <c r="BF7" s="8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</row>
    <row r="8" spans="1:130" ht="21.75" thickTop="1" thickBot="1">
      <c r="A8" s="8"/>
      <c r="B8" s="95"/>
      <c r="C8" s="10"/>
      <c r="D8" s="18"/>
      <c r="E8" s="18"/>
      <c r="F8" s="18"/>
      <c r="G8" s="18"/>
      <c r="H8" s="18"/>
      <c r="I8" s="18"/>
      <c r="J8" s="10"/>
      <c r="K8" s="24"/>
      <c r="L8" s="25"/>
      <c r="M8" s="26"/>
      <c r="N8" s="27"/>
      <c r="O8" s="27"/>
      <c r="P8" s="27"/>
      <c r="Q8" s="27"/>
      <c r="R8" s="27"/>
      <c r="S8" s="27"/>
      <c r="T8" s="27"/>
      <c r="U8" s="28"/>
      <c r="V8" s="27"/>
      <c r="W8" s="27" t="s">
        <v>68</v>
      </c>
      <c r="X8" s="29"/>
      <c r="Y8" s="27"/>
      <c r="Z8" s="27"/>
      <c r="AA8" s="27"/>
      <c r="AB8" s="27"/>
      <c r="AC8" s="27"/>
      <c r="AD8" s="27"/>
      <c r="AE8" s="28"/>
      <c r="AF8" s="27"/>
      <c r="AG8" s="27"/>
      <c r="AH8" s="27"/>
      <c r="AI8" s="27"/>
      <c r="AJ8" s="27"/>
      <c r="AK8" s="27"/>
      <c r="AL8" s="27"/>
      <c r="AM8" s="27"/>
      <c r="AN8" s="27"/>
      <c r="AO8" s="28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18"/>
      <c r="BB8" s="18"/>
      <c r="BC8" s="8"/>
      <c r="BD8" s="8"/>
      <c r="BE8" s="8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</row>
    <row r="9" spans="1:130" ht="19.5" thickTop="1" thickBot="1">
      <c r="A9" s="8"/>
      <c r="B9" s="96"/>
      <c r="C9" s="27"/>
      <c r="D9" s="31" t="s">
        <v>69</v>
      </c>
      <c r="E9" s="10"/>
      <c r="F9" s="10"/>
      <c r="G9" s="10"/>
      <c r="H9" s="10"/>
      <c r="I9" s="32" t="s">
        <v>44</v>
      </c>
      <c r="J9" s="33">
        <v>0.4</v>
      </c>
      <c r="K9" s="34">
        <v>1</v>
      </c>
      <c r="L9" s="97" t="s">
        <v>70</v>
      </c>
      <c r="M9" s="35"/>
      <c r="N9" s="25"/>
      <c r="O9" s="25"/>
      <c r="P9" s="10" t="s">
        <v>100</v>
      </c>
      <c r="Q9" s="10"/>
      <c r="R9" s="10"/>
      <c r="S9" s="10"/>
      <c r="T9" s="10"/>
      <c r="U9" s="36" t="s">
        <v>71</v>
      </c>
      <c r="V9" s="25"/>
      <c r="W9" s="25"/>
      <c r="X9" s="25" t="s">
        <v>72</v>
      </c>
      <c r="Y9" s="25"/>
      <c r="Z9" s="25"/>
      <c r="AA9" s="25"/>
      <c r="AB9" s="25"/>
      <c r="AC9" s="25"/>
      <c r="AD9" s="26" t="s">
        <v>73</v>
      </c>
      <c r="AE9" s="37"/>
      <c r="AF9" s="25"/>
      <c r="AG9" s="25"/>
      <c r="AH9" s="25"/>
      <c r="AI9" s="25"/>
      <c r="AJ9" s="25" t="s">
        <v>74</v>
      </c>
      <c r="AK9" s="27"/>
      <c r="AL9" s="25"/>
      <c r="AM9" s="26" t="s">
        <v>75</v>
      </c>
      <c r="AN9" s="25"/>
      <c r="AO9" s="37"/>
      <c r="AP9" s="25" t="s">
        <v>72</v>
      </c>
      <c r="AQ9" s="25"/>
      <c r="AR9" s="25"/>
      <c r="AS9" s="25"/>
      <c r="AT9" s="38"/>
      <c r="AU9" s="39"/>
      <c r="AV9" s="10"/>
      <c r="AW9" s="25"/>
      <c r="AX9" s="10"/>
      <c r="AY9" s="10"/>
      <c r="AZ9" s="10"/>
      <c r="BA9" s="10"/>
      <c r="BB9" s="10"/>
      <c r="BC9" s="8"/>
      <c r="BD9" s="8"/>
      <c r="BE9" s="8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</row>
    <row r="10" spans="1:130" ht="21.75" thickTop="1" thickBot="1">
      <c r="A10" s="40"/>
      <c r="B10" s="98" t="s">
        <v>98</v>
      </c>
      <c r="C10" s="42"/>
      <c r="D10" s="29"/>
      <c r="E10" s="29" t="s">
        <v>76</v>
      </c>
      <c r="F10" s="29"/>
      <c r="G10" s="29"/>
      <c r="H10" s="42"/>
      <c r="I10" s="29"/>
      <c r="J10" s="43"/>
      <c r="K10" s="44"/>
      <c r="L10" s="14"/>
      <c r="M10" s="14"/>
      <c r="N10" s="29"/>
      <c r="O10" s="29" t="s">
        <v>77</v>
      </c>
      <c r="P10" s="29"/>
      <c r="Q10" s="29"/>
      <c r="R10" s="29"/>
      <c r="S10" s="29"/>
      <c r="T10" s="42"/>
      <c r="U10" s="12"/>
      <c r="V10" s="14"/>
      <c r="W10" s="29"/>
      <c r="X10" s="29" t="s">
        <v>78</v>
      </c>
      <c r="Y10" s="29"/>
      <c r="Z10" s="29"/>
      <c r="AA10" s="29"/>
      <c r="AB10" s="29"/>
      <c r="AC10" s="42"/>
      <c r="AD10" s="14"/>
      <c r="AE10" s="28"/>
      <c r="AF10" s="29"/>
      <c r="AG10" s="29" t="s">
        <v>79</v>
      </c>
      <c r="AH10" s="29"/>
      <c r="AI10" s="29"/>
      <c r="AJ10" s="29"/>
      <c r="AK10" s="29"/>
      <c r="AL10" s="42"/>
      <c r="AM10" s="14"/>
      <c r="AN10" s="29"/>
      <c r="AO10" s="28"/>
      <c r="AP10" s="29" t="s">
        <v>80</v>
      </c>
      <c r="AQ10" s="29"/>
      <c r="AR10" s="29"/>
      <c r="AS10" s="29"/>
      <c r="AT10" s="42"/>
      <c r="AU10" s="14"/>
      <c r="AV10" s="29"/>
      <c r="AW10" s="29"/>
      <c r="AX10" s="29"/>
      <c r="AY10" s="29" t="s">
        <v>81</v>
      </c>
      <c r="AZ10" s="29"/>
      <c r="BA10" s="29"/>
      <c r="BB10" s="29"/>
      <c r="BC10" s="42"/>
      <c r="BD10" s="42"/>
      <c r="BE10" s="14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46"/>
      <c r="DR10" s="46"/>
      <c r="DS10" s="46"/>
      <c r="DT10" s="46"/>
      <c r="DU10" s="46"/>
      <c r="DV10" s="46"/>
      <c r="DW10" s="46"/>
      <c r="DX10" s="46"/>
      <c r="DY10" s="46"/>
      <c r="DZ10" s="46"/>
    </row>
    <row r="11" spans="1:130" ht="16.5" thickTop="1" thickBot="1">
      <c r="A11" s="47"/>
      <c r="B11" s="99" t="s">
        <v>82</v>
      </c>
      <c r="C11" s="49" t="s">
        <v>83</v>
      </c>
      <c r="D11" s="50">
        <v>1</v>
      </c>
      <c r="E11" s="51">
        <v>2</v>
      </c>
      <c r="F11" s="51">
        <v>3</v>
      </c>
      <c r="G11" s="51">
        <v>4</v>
      </c>
      <c r="H11" s="52">
        <v>5</v>
      </c>
      <c r="I11" s="53">
        <v>0.6</v>
      </c>
      <c r="J11" s="54" t="s">
        <v>84</v>
      </c>
      <c r="K11" s="55" t="s">
        <v>43</v>
      </c>
      <c r="L11" s="56" t="s">
        <v>151</v>
      </c>
      <c r="M11" s="56" t="s">
        <v>86</v>
      </c>
      <c r="N11" s="51" t="s">
        <v>87</v>
      </c>
      <c r="O11" s="51" t="s">
        <v>88</v>
      </c>
      <c r="P11" s="51" t="s">
        <v>89</v>
      </c>
      <c r="Q11" s="51" t="s">
        <v>90</v>
      </c>
      <c r="R11" s="51" t="s">
        <v>91</v>
      </c>
      <c r="S11" s="57" t="s">
        <v>92</v>
      </c>
      <c r="T11" s="58" t="s">
        <v>43</v>
      </c>
      <c r="U11" s="59" t="s">
        <v>85</v>
      </c>
      <c r="V11" s="56" t="s">
        <v>86</v>
      </c>
      <c r="W11" s="56" t="s">
        <v>87</v>
      </c>
      <c r="X11" s="50" t="s">
        <v>88</v>
      </c>
      <c r="Y11" s="51" t="s">
        <v>89</v>
      </c>
      <c r="Z11" s="51" t="s">
        <v>90</v>
      </c>
      <c r="AA11" s="51" t="s">
        <v>91</v>
      </c>
      <c r="AB11" s="52" t="s">
        <v>92</v>
      </c>
      <c r="AC11" s="53" t="s">
        <v>43</v>
      </c>
      <c r="AD11" s="54" t="s">
        <v>85</v>
      </c>
      <c r="AE11" s="55" t="s">
        <v>86</v>
      </c>
      <c r="AF11" s="56" t="s">
        <v>87</v>
      </c>
      <c r="AG11" s="60" t="s">
        <v>88</v>
      </c>
      <c r="AH11" s="50" t="s">
        <v>89</v>
      </c>
      <c r="AI11" s="50" t="s">
        <v>90</v>
      </c>
      <c r="AJ11" s="51" t="s">
        <v>91</v>
      </c>
      <c r="AK11" s="51" t="s">
        <v>92</v>
      </c>
      <c r="AL11" s="52" t="s">
        <v>43</v>
      </c>
      <c r="AM11" s="53" t="s">
        <v>85</v>
      </c>
      <c r="AN11" s="54" t="s">
        <v>86</v>
      </c>
      <c r="AO11" s="55" t="s">
        <v>87</v>
      </c>
      <c r="AP11" s="51" t="s">
        <v>88</v>
      </c>
      <c r="AQ11" s="51" t="s">
        <v>93</v>
      </c>
      <c r="AR11" s="51" t="s">
        <v>90</v>
      </c>
      <c r="AS11" s="51" t="s">
        <v>91</v>
      </c>
      <c r="AT11" s="61" t="s">
        <v>92</v>
      </c>
      <c r="AU11" s="58" t="s">
        <v>94</v>
      </c>
      <c r="AV11" s="51" t="s">
        <v>85</v>
      </c>
      <c r="AW11" s="51" t="s">
        <v>86</v>
      </c>
      <c r="AX11" s="51" t="s">
        <v>87</v>
      </c>
      <c r="AY11" s="51" t="s">
        <v>88</v>
      </c>
      <c r="AZ11" s="51" t="s">
        <v>89</v>
      </c>
      <c r="BA11" s="51" t="s">
        <v>90</v>
      </c>
      <c r="BB11" s="57" t="s">
        <v>91</v>
      </c>
      <c r="BC11" s="62" t="s">
        <v>95</v>
      </c>
      <c r="BD11" s="62" t="s">
        <v>94</v>
      </c>
      <c r="BE11" s="47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ht="18" thickTop="1" thickBot="1">
      <c r="A12" s="10" t="s">
        <v>97</v>
      </c>
      <c r="B12" s="100" t="s">
        <v>96</v>
      </c>
      <c r="C12" s="2"/>
      <c r="D12" s="66">
        <f>T12</f>
        <v>5</v>
      </c>
      <c r="E12" s="67">
        <f>AC12</f>
        <v>5</v>
      </c>
      <c r="F12" s="68">
        <f>AL12</f>
        <v>5</v>
      </c>
      <c r="G12" s="69">
        <f>AU12</f>
        <v>5</v>
      </c>
      <c r="H12" s="70">
        <f>BD12</f>
        <v>5.416666666666667</v>
      </c>
      <c r="I12" s="71">
        <f>(D12+E12+F12+G12+H12)*0.7/5</f>
        <v>3.5583333333333336</v>
      </c>
      <c r="J12" s="3">
        <v>40</v>
      </c>
      <c r="K12" s="72">
        <f>I12+J12*0.4*5/36</f>
        <v>5.7805555555555559</v>
      </c>
      <c r="L12" s="4">
        <v>1</v>
      </c>
      <c r="M12" s="5">
        <v>5</v>
      </c>
      <c r="N12" s="4">
        <v>5</v>
      </c>
      <c r="O12" s="5">
        <v>5</v>
      </c>
      <c r="P12" s="5">
        <v>5</v>
      </c>
      <c r="Q12" s="5">
        <v>5</v>
      </c>
      <c r="R12" s="5">
        <v>5</v>
      </c>
      <c r="S12" s="5">
        <f>M12*0.6+N12*0.4+O12*0.4+P12*0.2+Q12/5+R12*0.6</f>
        <v>12</v>
      </c>
      <c r="T12" s="73">
        <f>S12*5/12</f>
        <v>5</v>
      </c>
      <c r="U12" s="4">
        <v>1</v>
      </c>
      <c r="V12" s="5">
        <v>5</v>
      </c>
      <c r="W12" s="4">
        <v>5</v>
      </c>
      <c r="X12" s="5">
        <v>5</v>
      </c>
      <c r="Y12" s="5">
        <v>5</v>
      </c>
      <c r="Z12" s="5">
        <v>5</v>
      </c>
      <c r="AA12" s="5">
        <v>5</v>
      </c>
      <c r="AB12" s="5">
        <f>V12*0.6+W12*0.4+X12*0.4+Y12*0.4+Z12/5*AA12*0.6</f>
        <v>12</v>
      </c>
      <c r="AC12" s="73">
        <f>AB12*5/12</f>
        <v>5</v>
      </c>
      <c r="AD12" s="4">
        <v>1</v>
      </c>
      <c r="AE12" s="5">
        <v>5</v>
      </c>
      <c r="AF12" s="4">
        <v>5</v>
      </c>
      <c r="AG12" s="5">
        <v>5</v>
      </c>
      <c r="AH12" s="5">
        <v>5</v>
      </c>
      <c r="AI12" s="5">
        <v>5</v>
      </c>
      <c r="AJ12" s="5">
        <v>5</v>
      </c>
      <c r="AK12" s="5">
        <f>AE12*0.6+AF12*0.4+AG12*0.4+AH12*0.4+AI12/5+AJ12*0.6</f>
        <v>13</v>
      </c>
      <c r="AL12" s="73">
        <f>AK12*5/13</f>
        <v>5</v>
      </c>
      <c r="AM12" s="4">
        <v>1</v>
      </c>
      <c r="AN12" s="5">
        <v>5</v>
      </c>
      <c r="AO12" s="4">
        <v>5</v>
      </c>
      <c r="AP12" s="5">
        <v>5</v>
      </c>
      <c r="AQ12" s="5">
        <v>5</v>
      </c>
      <c r="AR12" s="5">
        <v>5</v>
      </c>
      <c r="AS12" s="5">
        <v>5</v>
      </c>
      <c r="AT12" s="5">
        <f>AN12*0.6+AO12*0.4+AP12*0.4+AQ12*0.4+AR12/5+AS12*0.6</f>
        <v>13</v>
      </c>
      <c r="AU12" s="73">
        <f>AT12*5/13</f>
        <v>5</v>
      </c>
      <c r="AV12" s="4">
        <v>1</v>
      </c>
      <c r="AW12" s="5">
        <v>5</v>
      </c>
      <c r="AX12" s="5">
        <v>5</v>
      </c>
      <c r="AY12" s="5">
        <v>5</v>
      </c>
      <c r="AZ12" s="5">
        <v>5</v>
      </c>
      <c r="BA12" s="5">
        <v>5</v>
      </c>
      <c r="BB12" s="5">
        <v>5</v>
      </c>
      <c r="BC12" s="5">
        <f>AW12*0.6+AX12*0.4+AY12*0.4+AZ12*0.4+BA12/5+BB12*0.6</f>
        <v>13</v>
      </c>
      <c r="BD12" s="73">
        <f>BC12*5/12</f>
        <v>5.416666666666667</v>
      </c>
      <c r="BE12" s="8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</row>
    <row r="13" spans="1:130" s="176" customFormat="1" ht="18" thickTop="1" thickBot="1">
      <c r="A13" s="184">
        <v>84504322011</v>
      </c>
      <c r="B13" s="185" t="s">
        <v>3</v>
      </c>
      <c r="C13" s="186"/>
      <c r="D13" s="187">
        <f t="shared" ref="D13" si="0">T13</f>
        <v>3.4916666666666671</v>
      </c>
      <c r="E13" s="188">
        <f t="shared" ref="E13" si="1">AC13</f>
        <v>3.1916666666666664</v>
      </c>
      <c r="F13" s="189">
        <f t="shared" ref="F13" si="2">AL13</f>
        <v>3.2615384615384619</v>
      </c>
      <c r="G13" s="190">
        <f t="shared" ref="G13:G44" si="3">AU13</f>
        <v>3.7307692307692313</v>
      </c>
      <c r="H13" s="191">
        <f t="shared" ref="H13" si="4">BD13</f>
        <v>4.8833333333333329</v>
      </c>
      <c r="I13" s="192">
        <f t="shared" ref="I13" si="5">(D13+E13+F13+G13+H13)*0.7/5</f>
        <v>2.5982564102564103</v>
      </c>
      <c r="J13" s="193">
        <v>13</v>
      </c>
      <c r="K13" s="194">
        <v>3.8</v>
      </c>
      <c r="L13" s="195"/>
      <c r="M13" s="196">
        <v>3.6</v>
      </c>
      <c r="N13" s="195">
        <v>2</v>
      </c>
      <c r="O13" s="196">
        <v>3.5</v>
      </c>
      <c r="P13" s="196">
        <v>3.7</v>
      </c>
      <c r="Q13" s="196">
        <v>5</v>
      </c>
      <c r="R13" s="196">
        <v>3.8</v>
      </c>
      <c r="S13" s="196">
        <f t="shared" ref="S13:S44" si="6">M13*0.6+N13*0.4+O13*0.4+P13*0.2+Q13/5+R13*0.6</f>
        <v>8.3800000000000008</v>
      </c>
      <c r="T13" s="197">
        <f t="shared" ref="T13:T44" si="7">S13*5/12</f>
        <v>3.4916666666666671</v>
      </c>
      <c r="U13" s="195"/>
      <c r="V13" s="196">
        <v>3.7</v>
      </c>
      <c r="W13" s="195">
        <v>0.8</v>
      </c>
      <c r="X13" s="196">
        <v>3.8</v>
      </c>
      <c r="Y13" s="196">
        <v>4.5</v>
      </c>
      <c r="Z13" s="196">
        <v>5</v>
      </c>
      <c r="AA13" s="196">
        <v>3</v>
      </c>
      <c r="AB13" s="196">
        <f t="shared" ref="AB13:AB44" si="8">V13*0.6+W13*0.4+X13*0.4+Y13*0.4+Z13/5*AA13*0.6</f>
        <v>7.66</v>
      </c>
      <c r="AC13" s="197">
        <f t="shared" ref="AC13:AC44" si="9">AB13*5/12</f>
        <v>3.1916666666666664</v>
      </c>
      <c r="AD13" s="195"/>
      <c r="AE13" s="196">
        <v>3.5</v>
      </c>
      <c r="AF13" s="195">
        <v>1.5</v>
      </c>
      <c r="AG13" s="196">
        <v>4</v>
      </c>
      <c r="AH13" s="196">
        <v>4.5</v>
      </c>
      <c r="AI13" s="196">
        <v>5</v>
      </c>
      <c r="AJ13" s="196">
        <v>2.2999999999999998</v>
      </c>
      <c r="AK13" s="196">
        <f t="shared" ref="AK13:AK44" si="10">AE13*0.6+AF13*0.4+AG13*0.4+AH13*0.4+AI13/5+AJ13*0.6</f>
        <v>8.48</v>
      </c>
      <c r="AL13" s="197">
        <f t="shared" ref="AL13:AL44" si="11">AK13*5/13</f>
        <v>3.2615384615384619</v>
      </c>
      <c r="AM13" s="195"/>
      <c r="AN13" s="196">
        <v>3.5</v>
      </c>
      <c r="AO13" s="196">
        <v>3.5</v>
      </c>
      <c r="AP13" s="196">
        <v>3.5</v>
      </c>
      <c r="AQ13" s="196">
        <v>3.5</v>
      </c>
      <c r="AR13" s="196">
        <v>5</v>
      </c>
      <c r="AS13" s="196">
        <v>4</v>
      </c>
      <c r="AT13" s="196">
        <f t="shared" ref="AT13:AT44" si="12">AN13*0.6+AO13*0.4+AP13*0.4+AQ13*0.4+AR13/5+AS13*0.6</f>
        <v>9.7000000000000011</v>
      </c>
      <c r="AU13" s="197">
        <f t="shared" ref="AU13:AU44" si="13">AT13*5/13</f>
        <v>3.7307692307692313</v>
      </c>
      <c r="AV13" s="195"/>
      <c r="AW13" s="196">
        <v>4.2</v>
      </c>
      <c r="AX13" s="196">
        <v>4.5</v>
      </c>
      <c r="AY13" s="196">
        <v>4</v>
      </c>
      <c r="AZ13" s="196">
        <v>4.5</v>
      </c>
      <c r="BA13" s="196">
        <v>5</v>
      </c>
      <c r="BB13" s="196">
        <v>5</v>
      </c>
      <c r="BC13" s="196">
        <f t="shared" ref="BC13:BC44" si="14">AW13*0.6+AX13*0.4+AY13*0.4+AZ13*0.4+BA13/5+BB13*0.6</f>
        <v>11.719999999999999</v>
      </c>
      <c r="BD13" s="197">
        <f t="shared" ref="BD13:BD44" si="15">BC13*5/12</f>
        <v>4.8833333333333329</v>
      </c>
    </row>
    <row r="14" spans="1:130" s="176" customFormat="1" ht="18" thickTop="1" thickBot="1">
      <c r="A14" s="184">
        <v>84504682011</v>
      </c>
      <c r="B14" s="185" t="s">
        <v>12</v>
      </c>
      <c r="C14" s="186"/>
      <c r="D14" s="187">
        <f t="shared" ref="D14:D39" si="16">T14</f>
        <v>3.6083333333333329</v>
      </c>
      <c r="E14" s="188">
        <f t="shared" ref="E14:E39" si="17">AC14</f>
        <v>3.6591666666666662</v>
      </c>
      <c r="F14" s="189">
        <f t="shared" ref="F14:F39" si="18">AL14</f>
        <v>3.5384615384615383</v>
      </c>
      <c r="G14" s="190">
        <f t="shared" si="3"/>
        <v>3.9615384615384617</v>
      </c>
      <c r="H14" s="191">
        <f t="shared" ref="H14:H39" si="19">BD14</f>
        <v>4.8416666666666659</v>
      </c>
      <c r="I14" s="192">
        <f t="shared" ref="I14:I39" si="20">(D14+E14+F14+G14+H14)*0.7/5</f>
        <v>2.7452833333333331</v>
      </c>
      <c r="J14" s="193">
        <v>11</v>
      </c>
      <c r="K14" s="194">
        <f t="shared" ref="K14:K47" si="21">I14+J14*0.4*5/36</f>
        <v>3.3563944444444442</v>
      </c>
      <c r="L14" s="195"/>
      <c r="M14" s="196">
        <v>4.2</v>
      </c>
      <c r="N14" s="195">
        <v>0.5</v>
      </c>
      <c r="O14" s="196">
        <v>4.2</v>
      </c>
      <c r="P14" s="196">
        <v>4.3</v>
      </c>
      <c r="Q14" s="196">
        <v>5</v>
      </c>
      <c r="R14" s="196">
        <v>4</v>
      </c>
      <c r="S14" s="196">
        <f t="shared" si="6"/>
        <v>8.66</v>
      </c>
      <c r="T14" s="197">
        <f t="shared" si="7"/>
        <v>3.6083333333333329</v>
      </c>
      <c r="U14" s="195"/>
      <c r="V14" s="196">
        <v>4.0999999999999996</v>
      </c>
      <c r="W14" s="195">
        <v>1.7</v>
      </c>
      <c r="X14" s="196">
        <v>4.5</v>
      </c>
      <c r="Y14" s="196">
        <v>3.8</v>
      </c>
      <c r="Z14" s="196">
        <v>4.3</v>
      </c>
      <c r="AA14" s="196">
        <v>4.5</v>
      </c>
      <c r="AB14" s="196">
        <f t="shared" si="8"/>
        <v>8.782</v>
      </c>
      <c r="AC14" s="197">
        <f t="shared" si="9"/>
        <v>3.6591666666666662</v>
      </c>
      <c r="AD14" s="195"/>
      <c r="AE14" s="196">
        <v>3.5</v>
      </c>
      <c r="AF14" s="195">
        <v>2.5</v>
      </c>
      <c r="AG14" s="196">
        <v>4.5</v>
      </c>
      <c r="AH14" s="196">
        <v>4.2</v>
      </c>
      <c r="AI14" s="196">
        <v>4.0999999999999996</v>
      </c>
      <c r="AJ14" s="196">
        <v>3</v>
      </c>
      <c r="AK14" s="196">
        <f t="shared" si="10"/>
        <v>9.1999999999999993</v>
      </c>
      <c r="AL14" s="197">
        <f t="shared" si="11"/>
        <v>3.5384615384615383</v>
      </c>
      <c r="AM14" s="195"/>
      <c r="AN14" s="196">
        <v>3.5</v>
      </c>
      <c r="AO14" s="196">
        <v>3.5</v>
      </c>
      <c r="AP14" s="196">
        <v>3.5</v>
      </c>
      <c r="AQ14" s="196">
        <v>3.5</v>
      </c>
      <c r="AR14" s="196">
        <v>5</v>
      </c>
      <c r="AS14" s="196">
        <v>5</v>
      </c>
      <c r="AT14" s="196">
        <f t="shared" si="12"/>
        <v>10.3</v>
      </c>
      <c r="AU14" s="197">
        <f t="shared" si="13"/>
        <v>3.9615384615384617</v>
      </c>
      <c r="AV14" s="195"/>
      <c r="AW14" s="196">
        <v>4.0999999999999996</v>
      </c>
      <c r="AX14" s="196">
        <v>4.2</v>
      </c>
      <c r="AY14" s="196">
        <v>4.5</v>
      </c>
      <c r="AZ14" s="196">
        <v>4.2</v>
      </c>
      <c r="BA14" s="196">
        <v>5</v>
      </c>
      <c r="BB14" s="196">
        <v>5</v>
      </c>
      <c r="BC14" s="196">
        <f t="shared" si="14"/>
        <v>11.62</v>
      </c>
      <c r="BD14" s="197">
        <f t="shared" si="15"/>
        <v>4.8416666666666659</v>
      </c>
    </row>
    <row r="15" spans="1:130" s="176" customFormat="1" ht="18" thickTop="1" thickBot="1">
      <c r="A15" s="184">
        <v>84504752011</v>
      </c>
      <c r="B15" s="185" t="s">
        <v>16</v>
      </c>
      <c r="C15" s="186"/>
      <c r="D15" s="187">
        <f t="shared" si="16"/>
        <v>2.7083333333333335</v>
      </c>
      <c r="E15" s="188">
        <f t="shared" si="17"/>
        <v>0</v>
      </c>
      <c r="F15" s="189">
        <f t="shared" si="18"/>
        <v>0</v>
      </c>
      <c r="G15" s="190">
        <f t="shared" si="3"/>
        <v>2.4230769230769234</v>
      </c>
      <c r="H15" s="191">
        <f t="shared" si="19"/>
        <v>0</v>
      </c>
      <c r="I15" s="192">
        <f t="shared" si="20"/>
        <v>0.71839743589743599</v>
      </c>
      <c r="J15" s="193"/>
      <c r="K15" s="194">
        <f t="shared" si="21"/>
        <v>0.71839743589743599</v>
      </c>
      <c r="L15" s="195"/>
      <c r="M15" s="196">
        <v>3.7</v>
      </c>
      <c r="N15" s="195">
        <v>0.5</v>
      </c>
      <c r="O15" s="196">
        <v>3.5</v>
      </c>
      <c r="P15" s="196"/>
      <c r="Q15" s="196">
        <v>5</v>
      </c>
      <c r="R15" s="196">
        <v>2.8</v>
      </c>
      <c r="S15" s="196">
        <f t="shared" si="6"/>
        <v>6.5</v>
      </c>
      <c r="T15" s="197">
        <f t="shared" si="7"/>
        <v>2.7083333333333335</v>
      </c>
      <c r="U15" s="195"/>
      <c r="V15" s="196"/>
      <c r="W15" s="195"/>
      <c r="X15" s="196"/>
      <c r="Y15" s="196"/>
      <c r="Z15" s="196"/>
      <c r="AA15" s="196"/>
      <c r="AB15" s="196">
        <f t="shared" si="8"/>
        <v>0</v>
      </c>
      <c r="AC15" s="197">
        <f t="shared" si="9"/>
        <v>0</v>
      </c>
      <c r="AD15" s="195"/>
      <c r="AE15" s="196"/>
      <c r="AF15" s="195"/>
      <c r="AG15" s="196"/>
      <c r="AH15" s="196"/>
      <c r="AI15" s="196"/>
      <c r="AJ15" s="196"/>
      <c r="AK15" s="196">
        <f t="shared" si="10"/>
        <v>0</v>
      </c>
      <c r="AL15" s="197">
        <f t="shared" si="11"/>
        <v>0</v>
      </c>
      <c r="AM15" s="195"/>
      <c r="AN15" s="196">
        <v>3.5</v>
      </c>
      <c r="AO15" s="196">
        <v>3.5</v>
      </c>
      <c r="AP15" s="196">
        <v>3.5</v>
      </c>
      <c r="AQ15" s="196">
        <v>3.5</v>
      </c>
      <c r="AR15" s="196"/>
      <c r="AS15" s="196"/>
      <c r="AT15" s="196">
        <f t="shared" si="12"/>
        <v>6.3000000000000007</v>
      </c>
      <c r="AU15" s="197">
        <f t="shared" si="13"/>
        <v>2.4230769230769234</v>
      </c>
      <c r="AV15" s="195"/>
      <c r="AW15" s="196"/>
      <c r="AX15" s="196"/>
      <c r="AY15" s="196"/>
      <c r="AZ15" s="196"/>
      <c r="BA15" s="196"/>
      <c r="BB15" s="196"/>
      <c r="BC15" s="196">
        <f t="shared" si="14"/>
        <v>0</v>
      </c>
      <c r="BD15" s="197">
        <f t="shared" si="15"/>
        <v>0</v>
      </c>
    </row>
    <row r="16" spans="1:130" s="176" customFormat="1" ht="18" thickTop="1" thickBot="1">
      <c r="A16" s="184">
        <v>84505342011</v>
      </c>
      <c r="B16" s="185" t="s">
        <v>30</v>
      </c>
      <c r="C16" s="186"/>
      <c r="D16" s="187">
        <f t="shared" si="16"/>
        <v>3.3916666666666671</v>
      </c>
      <c r="E16" s="188">
        <f t="shared" si="17"/>
        <v>3.1666666666666665</v>
      </c>
      <c r="F16" s="189">
        <f t="shared" si="18"/>
        <v>3.523076923076923</v>
      </c>
      <c r="G16" s="190">
        <f t="shared" si="3"/>
        <v>4.3076923076923075</v>
      </c>
      <c r="H16" s="191">
        <f t="shared" si="19"/>
        <v>3.4333333333333336</v>
      </c>
      <c r="I16" s="192">
        <f t="shared" si="20"/>
        <v>2.4951410256410256</v>
      </c>
      <c r="J16" s="193">
        <v>16</v>
      </c>
      <c r="K16" s="194">
        <f t="shared" si="21"/>
        <v>3.3840299145299144</v>
      </c>
      <c r="L16" s="195"/>
      <c r="M16" s="196">
        <v>3.8</v>
      </c>
      <c r="N16" s="195">
        <v>0.5</v>
      </c>
      <c r="O16" s="196">
        <v>3.5</v>
      </c>
      <c r="P16" s="196">
        <v>4.3</v>
      </c>
      <c r="Q16" s="196">
        <v>5</v>
      </c>
      <c r="R16" s="196">
        <v>4</v>
      </c>
      <c r="S16" s="196">
        <f t="shared" si="6"/>
        <v>8.14</v>
      </c>
      <c r="T16" s="197">
        <f t="shared" si="7"/>
        <v>3.3916666666666671</v>
      </c>
      <c r="U16" s="195"/>
      <c r="V16" s="196">
        <v>3.5</v>
      </c>
      <c r="W16" s="195">
        <v>0.7</v>
      </c>
      <c r="X16" s="196">
        <v>2.5</v>
      </c>
      <c r="Y16" s="196">
        <v>3.8</v>
      </c>
      <c r="Z16" s="196">
        <v>5</v>
      </c>
      <c r="AA16" s="196">
        <v>4.5</v>
      </c>
      <c r="AB16" s="196">
        <f t="shared" si="8"/>
        <v>7.6</v>
      </c>
      <c r="AC16" s="197">
        <f t="shared" si="9"/>
        <v>3.1666666666666665</v>
      </c>
      <c r="AD16" s="195"/>
      <c r="AE16" s="196">
        <v>3.8</v>
      </c>
      <c r="AF16" s="195">
        <v>2.5</v>
      </c>
      <c r="AG16" s="196">
        <v>3.5</v>
      </c>
      <c r="AH16" s="196">
        <v>4.2</v>
      </c>
      <c r="AI16" s="196">
        <v>5</v>
      </c>
      <c r="AJ16" s="196">
        <v>3</v>
      </c>
      <c r="AK16" s="196">
        <f t="shared" si="10"/>
        <v>9.16</v>
      </c>
      <c r="AL16" s="197">
        <f t="shared" si="11"/>
        <v>3.523076923076923</v>
      </c>
      <c r="AM16" s="195"/>
      <c r="AN16" s="196">
        <v>4</v>
      </c>
      <c r="AO16" s="195">
        <v>4</v>
      </c>
      <c r="AP16" s="196">
        <v>4</v>
      </c>
      <c r="AQ16" s="196">
        <v>4</v>
      </c>
      <c r="AR16" s="196">
        <v>5</v>
      </c>
      <c r="AS16" s="196">
        <v>5</v>
      </c>
      <c r="AT16" s="196">
        <f t="shared" si="12"/>
        <v>11.2</v>
      </c>
      <c r="AU16" s="197">
        <f t="shared" si="13"/>
        <v>4.3076923076923075</v>
      </c>
      <c r="AV16" s="195"/>
      <c r="AW16" s="196">
        <v>4</v>
      </c>
      <c r="AX16" s="196">
        <v>4.4000000000000004</v>
      </c>
      <c r="AY16" s="196">
        <v>3.5</v>
      </c>
      <c r="AZ16" s="196">
        <v>4.2</v>
      </c>
      <c r="BA16" s="196">
        <v>5</v>
      </c>
      <c r="BB16" s="196">
        <v>0</v>
      </c>
      <c r="BC16" s="196">
        <f t="shared" si="14"/>
        <v>8.24</v>
      </c>
      <c r="BD16" s="197">
        <f t="shared" si="15"/>
        <v>3.4333333333333336</v>
      </c>
    </row>
    <row r="17" spans="1:56" ht="18" thickTop="1" thickBot="1">
      <c r="A17" s="1">
        <v>84504902011</v>
      </c>
      <c r="B17" s="101" t="s">
        <v>36</v>
      </c>
      <c r="C17" s="2"/>
      <c r="D17" s="66">
        <f t="shared" si="16"/>
        <v>1.6333333333333335</v>
      </c>
      <c r="E17" s="67">
        <f t="shared" si="17"/>
        <v>0</v>
      </c>
      <c r="F17" s="68">
        <f t="shared" si="18"/>
        <v>1.0692307692307692</v>
      </c>
      <c r="G17" s="69">
        <f t="shared" si="3"/>
        <v>2.4230769230769234</v>
      </c>
      <c r="H17" s="70">
        <f t="shared" si="19"/>
        <v>0</v>
      </c>
      <c r="I17" s="71">
        <f t="shared" si="20"/>
        <v>0.71758974358974359</v>
      </c>
      <c r="J17" s="3">
        <v>12</v>
      </c>
      <c r="K17" s="72">
        <f t="shared" si="21"/>
        <v>1.3842564102564103</v>
      </c>
      <c r="L17" s="4"/>
      <c r="M17" s="5"/>
      <c r="N17" s="4">
        <v>2.5</v>
      </c>
      <c r="O17" s="5">
        <v>4.8</v>
      </c>
      <c r="P17" s="5"/>
      <c r="Q17" s="5">
        <v>5</v>
      </c>
      <c r="R17" s="5"/>
      <c r="S17" s="5">
        <f t="shared" si="6"/>
        <v>3.92</v>
      </c>
      <c r="T17" s="73">
        <f t="shared" si="7"/>
        <v>1.6333333333333335</v>
      </c>
      <c r="U17" s="4"/>
      <c r="V17" s="5"/>
      <c r="W17" s="4"/>
      <c r="X17" s="5"/>
      <c r="Y17" s="5"/>
      <c r="Z17" s="5"/>
      <c r="AA17" s="5"/>
      <c r="AB17" s="5">
        <f t="shared" si="8"/>
        <v>0</v>
      </c>
      <c r="AC17" s="73">
        <f t="shared" si="9"/>
        <v>0</v>
      </c>
      <c r="AD17" s="4"/>
      <c r="AE17" s="5">
        <v>3.3</v>
      </c>
      <c r="AF17" s="4">
        <v>2</v>
      </c>
      <c r="AG17" s="5"/>
      <c r="AH17" s="5"/>
      <c r="AI17" s="5"/>
      <c r="AJ17" s="5"/>
      <c r="AK17" s="5">
        <f t="shared" si="10"/>
        <v>2.78</v>
      </c>
      <c r="AL17" s="73">
        <f t="shared" si="11"/>
        <v>1.0692307692307692</v>
      </c>
      <c r="AM17" s="4"/>
      <c r="AN17" s="5">
        <v>3.5</v>
      </c>
      <c r="AO17" s="5">
        <v>3.5</v>
      </c>
      <c r="AP17" s="5">
        <v>3.5</v>
      </c>
      <c r="AQ17" s="5">
        <v>3.5</v>
      </c>
      <c r="AR17" s="5"/>
      <c r="AS17" s="5"/>
      <c r="AT17" s="5">
        <f t="shared" si="12"/>
        <v>6.3000000000000007</v>
      </c>
      <c r="AU17" s="73">
        <f t="shared" si="13"/>
        <v>2.4230769230769234</v>
      </c>
      <c r="AV17" s="4"/>
      <c r="AW17" s="5"/>
      <c r="AX17" s="5"/>
      <c r="AY17" s="5"/>
      <c r="AZ17" s="5"/>
      <c r="BA17" s="5"/>
      <c r="BB17" s="5"/>
      <c r="BC17" s="5">
        <f t="shared" si="14"/>
        <v>0</v>
      </c>
      <c r="BD17" s="73">
        <f t="shared" si="15"/>
        <v>0</v>
      </c>
    </row>
    <row r="18" spans="1:56" s="176" customFormat="1" ht="18" thickTop="1" thickBot="1">
      <c r="A18" s="184">
        <v>84504532011</v>
      </c>
      <c r="B18" s="185" t="s">
        <v>9</v>
      </c>
      <c r="C18" s="186"/>
      <c r="D18" s="187">
        <f t="shared" si="16"/>
        <v>3.4833333333333338</v>
      </c>
      <c r="E18" s="188">
        <f t="shared" si="17"/>
        <v>2.5166666666666666</v>
      </c>
      <c r="F18" s="189">
        <f t="shared" si="18"/>
        <v>3.2307692307692308</v>
      </c>
      <c r="G18" s="190">
        <f t="shared" si="3"/>
        <v>3.3461538461538467</v>
      </c>
      <c r="H18" s="191">
        <f t="shared" si="19"/>
        <v>3.375</v>
      </c>
      <c r="I18" s="192">
        <f t="shared" si="20"/>
        <v>2.2332692307692303</v>
      </c>
      <c r="J18" s="193">
        <v>22</v>
      </c>
      <c r="K18" s="194">
        <f t="shared" si="21"/>
        <v>3.4554914529914527</v>
      </c>
      <c r="L18" s="195"/>
      <c r="M18" s="196">
        <v>3.5</v>
      </c>
      <c r="N18" s="195">
        <v>2.5</v>
      </c>
      <c r="O18" s="196">
        <v>4.7</v>
      </c>
      <c r="P18" s="196">
        <v>3.7</v>
      </c>
      <c r="Q18" s="196">
        <v>4.8</v>
      </c>
      <c r="R18" s="196">
        <v>2.8</v>
      </c>
      <c r="S18" s="196">
        <f t="shared" si="6"/>
        <v>8.3600000000000012</v>
      </c>
      <c r="T18" s="197">
        <f t="shared" si="7"/>
        <v>3.4833333333333338</v>
      </c>
      <c r="U18" s="195"/>
      <c r="V18" s="196">
        <v>4.2</v>
      </c>
      <c r="W18" s="195">
        <v>0.8</v>
      </c>
      <c r="X18" s="196">
        <v>3.5</v>
      </c>
      <c r="Y18" s="196">
        <v>4.5</v>
      </c>
      <c r="Z18" s="196">
        <v>0</v>
      </c>
      <c r="AA18" s="196">
        <v>3</v>
      </c>
      <c r="AB18" s="196">
        <f t="shared" si="8"/>
        <v>6.04</v>
      </c>
      <c r="AC18" s="197">
        <f t="shared" si="9"/>
        <v>2.5166666666666666</v>
      </c>
      <c r="AD18" s="195"/>
      <c r="AE18" s="196">
        <v>3.7</v>
      </c>
      <c r="AF18" s="195">
        <v>1.5</v>
      </c>
      <c r="AG18" s="196">
        <v>3.5</v>
      </c>
      <c r="AH18" s="196">
        <v>4.5</v>
      </c>
      <c r="AI18" s="196">
        <v>5</v>
      </c>
      <c r="AJ18" s="196">
        <v>2.2999999999999998</v>
      </c>
      <c r="AK18" s="196">
        <f t="shared" si="10"/>
        <v>8.4</v>
      </c>
      <c r="AL18" s="197">
        <f t="shared" si="11"/>
        <v>3.2307692307692308</v>
      </c>
      <c r="AM18" s="195"/>
      <c r="AN18" s="196">
        <v>3.5</v>
      </c>
      <c r="AO18" s="196">
        <v>3.5</v>
      </c>
      <c r="AP18" s="196">
        <v>3.5</v>
      </c>
      <c r="AQ18" s="196">
        <v>3.5</v>
      </c>
      <c r="AR18" s="196">
        <v>0</v>
      </c>
      <c r="AS18" s="196">
        <v>4</v>
      </c>
      <c r="AT18" s="196">
        <f t="shared" si="12"/>
        <v>8.7000000000000011</v>
      </c>
      <c r="AU18" s="197">
        <f t="shared" si="13"/>
        <v>3.3461538461538467</v>
      </c>
      <c r="AV18" s="195"/>
      <c r="AW18" s="196">
        <v>4</v>
      </c>
      <c r="AX18" s="196">
        <v>4.5</v>
      </c>
      <c r="AY18" s="196">
        <v>3</v>
      </c>
      <c r="AZ18" s="196">
        <v>4.5</v>
      </c>
      <c r="BA18" s="196">
        <v>4.5</v>
      </c>
      <c r="BB18" s="196">
        <v>0</v>
      </c>
      <c r="BC18" s="196">
        <f t="shared" si="14"/>
        <v>8.1</v>
      </c>
      <c r="BD18" s="197">
        <f t="shared" si="15"/>
        <v>3.375</v>
      </c>
    </row>
    <row r="19" spans="1:56" ht="18" thickTop="1" thickBot="1">
      <c r="A19" s="1">
        <v>84504942011</v>
      </c>
      <c r="B19" s="101" t="s">
        <v>20</v>
      </c>
      <c r="C19" s="2"/>
      <c r="D19" s="66">
        <f t="shared" si="16"/>
        <v>3.9083333333333337</v>
      </c>
      <c r="E19" s="67">
        <f t="shared" si="17"/>
        <v>3.9500000000000006</v>
      </c>
      <c r="F19" s="68">
        <f t="shared" si="18"/>
        <v>4.0999999999999996</v>
      </c>
      <c r="G19" s="69">
        <f t="shared" si="3"/>
        <v>3.5461538461538464</v>
      </c>
      <c r="H19" s="70">
        <f t="shared" si="19"/>
        <v>4.6916666666666664</v>
      </c>
      <c r="I19" s="71">
        <f t="shared" si="20"/>
        <v>2.8274615384615385</v>
      </c>
      <c r="J19" s="3">
        <v>6</v>
      </c>
      <c r="K19" s="72">
        <f t="shared" si="21"/>
        <v>3.160794871794872</v>
      </c>
      <c r="L19" s="4"/>
      <c r="M19" s="5">
        <v>4.5</v>
      </c>
      <c r="N19" s="4">
        <v>2</v>
      </c>
      <c r="O19" s="5">
        <v>4.8</v>
      </c>
      <c r="P19" s="5">
        <v>4.3</v>
      </c>
      <c r="Q19" s="5">
        <v>5</v>
      </c>
      <c r="R19" s="5">
        <v>3.5</v>
      </c>
      <c r="S19" s="5">
        <f t="shared" si="6"/>
        <v>9.3800000000000008</v>
      </c>
      <c r="T19" s="73">
        <f t="shared" si="7"/>
        <v>3.9083333333333337</v>
      </c>
      <c r="U19" s="4"/>
      <c r="V19" s="5">
        <v>4.4000000000000004</v>
      </c>
      <c r="W19" s="4">
        <v>4</v>
      </c>
      <c r="X19" s="5">
        <v>4.8</v>
      </c>
      <c r="Y19" s="5">
        <v>3.8</v>
      </c>
      <c r="Z19" s="5">
        <v>5</v>
      </c>
      <c r="AA19" s="5">
        <v>3</v>
      </c>
      <c r="AB19" s="5">
        <f t="shared" si="8"/>
        <v>9.48</v>
      </c>
      <c r="AC19" s="73">
        <f t="shared" si="9"/>
        <v>3.9500000000000006</v>
      </c>
      <c r="AD19" s="4"/>
      <c r="AE19" s="5">
        <v>3.5</v>
      </c>
      <c r="AF19" s="4">
        <v>5</v>
      </c>
      <c r="AG19" s="5">
        <v>4.8</v>
      </c>
      <c r="AH19" s="5">
        <v>4.3</v>
      </c>
      <c r="AI19" s="5">
        <v>5</v>
      </c>
      <c r="AJ19" s="5">
        <v>3.2</v>
      </c>
      <c r="AK19" s="5">
        <f t="shared" si="10"/>
        <v>10.659999999999998</v>
      </c>
      <c r="AL19" s="73">
        <f t="shared" si="11"/>
        <v>4.0999999999999996</v>
      </c>
      <c r="AM19" s="4"/>
      <c r="AN19" s="5">
        <v>3.5</v>
      </c>
      <c r="AO19" s="5">
        <v>3.5</v>
      </c>
      <c r="AP19" s="5">
        <v>3.5</v>
      </c>
      <c r="AQ19" s="5">
        <v>3.5</v>
      </c>
      <c r="AR19" s="5">
        <v>5</v>
      </c>
      <c r="AS19" s="5">
        <v>3.2</v>
      </c>
      <c r="AT19" s="5">
        <f t="shared" si="12"/>
        <v>9.2200000000000006</v>
      </c>
      <c r="AU19" s="73">
        <f t="shared" si="13"/>
        <v>3.5461538461538464</v>
      </c>
      <c r="AV19" s="4"/>
      <c r="AW19" s="5">
        <v>4.2</v>
      </c>
      <c r="AX19" s="5">
        <v>3.8</v>
      </c>
      <c r="AY19" s="5">
        <v>5</v>
      </c>
      <c r="AZ19" s="5">
        <v>3.8</v>
      </c>
      <c r="BA19" s="5">
        <v>5</v>
      </c>
      <c r="BB19" s="5">
        <v>4.5</v>
      </c>
      <c r="BC19" s="5">
        <f t="shared" si="14"/>
        <v>11.26</v>
      </c>
      <c r="BD19" s="73">
        <f t="shared" si="15"/>
        <v>4.6916666666666664</v>
      </c>
    </row>
    <row r="20" spans="1:56" ht="18" thickTop="1" thickBot="1">
      <c r="A20" s="1">
        <v>84505792011</v>
      </c>
      <c r="B20" s="101" t="s">
        <v>53</v>
      </c>
      <c r="C20" s="2"/>
      <c r="D20" s="66">
        <f t="shared" si="16"/>
        <v>3.375</v>
      </c>
      <c r="E20" s="67">
        <f t="shared" si="17"/>
        <v>3.2083333333333335</v>
      </c>
      <c r="F20" s="68">
        <f t="shared" si="18"/>
        <v>3.5769230769230771</v>
      </c>
      <c r="G20" s="69">
        <f t="shared" si="3"/>
        <v>4.0769230769230766</v>
      </c>
      <c r="H20" s="70">
        <f t="shared" si="19"/>
        <v>4.8666666666666663</v>
      </c>
      <c r="I20" s="71">
        <f t="shared" si="20"/>
        <v>2.6745384615384613</v>
      </c>
      <c r="J20" s="3">
        <v>14</v>
      </c>
      <c r="K20" s="72">
        <v>3.9</v>
      </c>
      <c r="L20" s="4"/>
      <c r="M20" s="5">
        <v>3.8</v>
      </c>
      <c r="N20" s="4">
        <v>0.5</v>
      </c>
      <c r="O20" s="5">
        <v>4</v>
      </c>
      <c r="P20" s="5">
        <v>3.7</v>
      </c>
      <c r="Q20" s="5">
        <v>5</v>
      </c>
      <c r="R20" s="5">
        <v>3.8</v>
      </c>
      <c r="S20" s="5">
        <f t="shared" si="6"/>
        <v>8.1</v>
      </c>
      <c r="T20" s="73">
        <f t="shared" si="7"/>
        <v>3.375</v>
      </c>
      <c r="U20" s="4"/>
      <c r="V20" s="5">
        <v>4.5</v>
      </c>
      <c r="W20" s="4">
        <v>0.5</v>
      </c>
      <c r="X20" s="5">
        <v>3.8</v>
      </c>
      <c r="Y20" s="5">
        <v>3.7</v>
      </c>
      <c r="Z20" s="5">
        <v>5</v>
      </c>
      <c r="AA20" s="5">
        <v>3</v>
      </c>
      <c r="AB20" s="5">
        <f t="shared" si="8"/>
        <v>7.7</v>
      </c>
      <c r="AC20" s="73">
        <f t="shared" si="9"/>
        <v>3.2083333333333335</v>
      </c>
      <c r="AD20" s="4"/>
      <c r="AE20" s="5">
        <v>4.2</v>
      </c>
      <c r="AF20" s="4">
        <v>2.5</v>
      </c>
      <c r="AG20" s="5">
        <v>4</v>
      </c>
      <c r="AH20" s="5">
        <v>4.5</v>
      </c>
      <c r="AI20" s="5">
        <v>5</v>
      </c>
      <c r="AJ20" s="5">
        <v>2.2999999999999998</v>
      </c>
      <c r="AK20" s="5">
        <f t="shared" si="10"/>
        <v>9.3000000000000007</v>
      </c>
      <c r="AL20" s="73">
        <f t="shared" si="11"/>
        <v>3.5769230769230771</v>
      </c>
      <c r="AM20" s="4"/>
      <c r="AN20" s="5">
        <v>4</v>
      </c>
      <c r="AO20" s="4">
        <v>4</v>
      </c>
      <c r="AP20" s="5">
        <v>4</v>
      </c>
      <c r="AQ20" s="5">
        <v>4</v>
      </c>
      <c r="AR20" s="5">
        <v>5</v>
      </c>
      <c r="AS20" s="5">
        <v>4</v>
      </c>
      <c r="AT20" s="5">
        <f t="shared" si="12"/>
        <v>10.6</v>
      </c>
      <c r="AU20" s="73">
        <f t="shared" si="13"/>
        <v>4.0769230769230766</v>
      </c>
      <c r="AV20" s="4"/>
      <c r="AW20" s="5">
        <v>3.8</v>
      </c>
      <c r="AX20" s="5">
        <v>4.5</v>
      </c>
      <c r="AY20" s="5">
        <v>4.5</v>
      </c>
      <c r="AZ20" s="5">
        <v>4.5</v>
      </c>
      <c r="BA20" s="5">
        <v>5</v>
      </c>
      <c r="BB20" s="5">
        <v>5</v>
      </c>
      <c r="BC20" s="5">
        <f t="shared" si="14"/>
        <v>11.68</v>
      </c>
      <c r="BD20" s="73">
        <f t="shared" si="15"/>
        <v>4.8666666666666663</v>
      </c>
    </row>
    <row r="21" spans="1:56" ht="18" thickTop="1" thickBot="1">
      <c r="A21" s="1">
        <v>84505802011</v>
      </c>
      <c r="B21" s="101" t="s">
        <v>54</v>
      </c>
      <c r="C21" s="2"/>
      <c r="D21" s="66">
        <f t="shared" si="16"/>
        <v>3.4249999999999994</v>
      </c>
      <c r="E21" s="67">
        <f t="shared" si="17"/>
        <v>3.75</v>
      </c>
      <c r="F21" s="68">
        <f t="shared" si="18"/>
        <v>3.4461538461538463</v>
      </c>
      <c r="G21" s="69">
        <f t="shared" si="3"/>
        <v>4.0769230769230766</v>
      </c>
      <c r="H21" s="70">
        <f t="shared" si="19"/>
        <v>4.9000000000000012</v>
      </c>
      <c r="I21" s="71">
        <f t="shared" si="20"/>
        <v>2.7437307692307691</v>
      </c>
      <c r="J21" s="3">
        <v>11</v>
      </c>
      <c r="K21" s="72">
        <v>4</v>
      </c>
      <c r="L21" s="4"/>
      <c r="M21" s="5">
        <v>3.8</v>
      </c>
      <c r="N21" s="4">
        <v>1</v>
      </c>
      <c r="O21" s="5">
        <v>3.8</v>
      </c>
      <c r="P21" s="5">
        <v>3.7</v>
      </c>
      <c r="Q21" s="5">
        <v>5</v>
      </c>
      <c r="R21" s="5">
        <v>3.8</v>
      </c>
      <c r="S21" s="5">
        <f t="shared" si="6"/>
        <v>8.2199999999999989</v>
      </c>
      <c r="T21" s="73">
        <f t="shared" si="7"/>
        <v>3.4249999999999994</v>
      </c>
      <c r="U21" s="4"/>
      <c r="V21" s="5">
        <v>3.8</v>
      </c>
      <c r="W21" s="4">
        <v>3.8</v>
      </c>
      <c r="X21" s="5">
        <v>4</v>
      </c>
      <c r="Y21" s="5">
        <v>4.5</v>
      </c>
      <c r="Z21" s="5">
        <v>5</v>
      </c>
      <c r="AA21" s="5">
        <v>3</v>
      </c>
      <c r="AB21" s="5">
        <f t="shared" si="8"/>
        <v>9</v>
      </c>
      <c r="AC21" s="73">
        <f t="shared" si="9"/>
        <v>3.75</v>
      </c>
      <c r="AD21" s="4"/>
      <c r="AE21" s="5">
        <v>3.5</v>
      </c>
      <c r="AF21" s="4">
        <v>2.5</v>
      </c>
      <c r="AG21" s="5">
        <v>4.2</v>
      </c>
      <c r="AH21" s="5">
        <v>4.5</v>
      </c>
      <c r="AI21" s="5">
        <v>5</v>
      </c>
      <c r="AJ21" s="5">
        <v>2.2999999999999998</v>
      </c>
      <c r="AK21" s="5">
        <f t="shared" si="10"/>
        <v>8.9600000000000009</v>
      </c>
      <c r="AL21" s="73">
        <f t="shared" si="11"/>
        <v>3.4461538461538463</v>
      </c>
      <c r="AM21" s="4"/>
      <c r="AN21" s="5">
        <v>4</v>
      </c>
      <c r="AO21" s="4">
        <v>4</v>
      </c>
      <c r="AP21" s="5">
        <v>4</v>
      </c>
      <c r="AQ21" s="5">
        <v>4</v>
      </c>
      <c r="AR21" s="5">
        <v>5</v>
      </c>
      <c r="AS21" s="5">
        <v>4</v>
      </c>
      <c r="AT21" s="5">
        <f t="shared" si="12"/>
        <v>10.6</v>
      </c>
      <c r="AU21" s="73">
        <f t="shared" si="13"/>
        <v>4.0769230769230766</v>
      </c>
      <c r="AV21" s="4"/>
      <c r="AW21" s="5">
        <v>4</v>
      </c>
      <c r="AX21" s="5">
        <v>4.5</v>
      </c>
      <c r="AY21" s="5">
        <v>4.4000000000000004</v>
      </c>
      <c r="AZ21" s="5">
        <v>4.5</v>
      </c>
      <c r="BA21" s="5">
        <v>5</v>
      </c>
      <c r="BB21" s="5">
        <v>5</v>
      </c>
      <c r="BC21" s="5">
        <f t="shared" si="14"/>
        <v>11.760000000000002</v>
      </c>
      <c r="BD21" s="73">
        <f t="shared" si="15"/>
        <v>4.9000000000000012</v>
      </c>
    </row>
    <row r="22" spans="1:56" ht="18" thickTop="1" thickBot="1">
      <c r="A22" s="1">
        <v>84504392011</v>
      </c>
      <c r="B22" s="101" t="s">
        <v>33</v>
      </c>
      <c r="C22" s="2"/>
      <c r="D22" s="66">
        <f t="shared" si="16"/>
        <v>3.4166666666666665</v>
      </c>
      <c r="E22" s="67">
        <f t="shared" si="17"/>
        <v>3.598333333333334</v>
      </c>
      <c r="F22" s="68">
        <f t="shared" si="18"/>
        <v>3.4538461538461545</v>
      </c>
      <c r="G22" s="69">
        <f t="shared" si="3"/>
        <v>3.5461538461538464</v>
      </c>
      <c r="H22" s="70">
        <f t="shared" si="19"/>
        <v>4.5249999999999995</v>
      </c>
      <c r="I22" s="71">
        <f t="shared" si="20"/>
        <v>2.5955999999999997</v>
      </c>
      <c r="J22" s="3">
        <v>17</v>
      </c>
      <c r="K22" s="72">
        <f t="shared" si="21"/>
        <v>3.5400444444444439</v>
      </c>
      <c r="L22" s="4"/>
      <c r="M22" s="5">
        <v>3.8</v>
      </c>
      <c r="N22" s="4">
        <v>1</v>
      </c>
      <c r="O22" s="5">
        <v>4.5</v>
      </c>
      <c r="P22" s="5">
        <v>4.3</v>
      </c>
      <c r="Q22" s="5">
        <v>3.8</v>
      </c>
      <c r="R22" s="5">
        <v>3.5</v>
      </c>
      <c r="S22" s="5">
        <f t="shared" si="6"/>
        <v>8.1999999999999993</v>
      </c>
      <c r="T22" s="73">
        <f t="shared" si="7"/>
        <v>3.4166666666666665</v>
      </c>
      <c r="U22" s="4"/>
      <c r="V22" s="5">
        <v>3.9</v>
      </c>
      <c r="W22" s="4">
        <v>4</v>
      </c>
      <c r="X22" s="5">
        <v>3.8</v>
      </c>
      <c r="Y22" s="5">
        <v>3.8</v>
      </c>
      <c r="Z22" s="5">
        <v>4.5999999999999996</v>
      </c>
      <c r="AA22" s="5">
        <v>3</v>
      </c>
      <c r="AB22" s="5">
        <f t="shared" si="8"/>
        <v>8.636000000000001</v>
      </c>
      <c r="AC22" s="73">
        <f t="shared" si="9"/>
        <v>3.598333333333334</v>
      </c>
      <c r="AD22" s="4"/>
      <c r="AE22" s="5">
        <v>3.5</v>
      </c>
      <c r="AF22" s="4">
        <v>1.8</v>
      </c>
      <c r="AG22" s="5">
        <v>4.3</v>
      </c>
      <c r="AH22" s="5">
        <v>4.3</v>
      </c>
      <c r="AI22" s="5">
        <v>4</v>
      </c>
      <c r="AJ22" s="5">
        <v>3.2</v>
      </c>
      <c r="AK22" s="5">
        <f t="shared" si="10"/>
        <v>8.98</v>
      </c>
      <c r="AL22" s="73">
        <f t="shared" si="11"/>
        <v>3.4538461538461545</v>
      </c>
      <c r="AM22" s="4"/>
      <c r="AN22" s="5">
        <v>3.5</v>
      </c>
      <c r="AO22" s="5">
        <v>3.5</v>
      </c>
      <c r="AP22" s="5">
        <v>3.5</v>
      </c>
      <c r="AQ22" s="5">
        <v>3.5</v>
      </c>
      <c r="AR22" s="5">
        <v>5</v>
      </c>
      <c r="AS22" s="5">
        <v>3.2</v>
      </c>
      <c r="AT22" s="5">
        <f t="shared" si="12"/>
        <v>9.2200000000000006</v>
      </c>
      <c r="AU22" s="73">
        <f t="shared" si="13"/>
        <v>3.5461538461538464</v>
      </c>
      <c r="AV22" s="4"/>
      <c r="AW22" s="5">
        <v>4.2</v>
      </c>
      <c r="AX22" s="5">
        <v>3.8</v>
      </c>
      <c r="AY22" s="5">
        <v>4.5</v>
      </c>
      <c r="AZ22" s="5">
        <v>3.8</v>
      </c>
      <c r="BA22" s="5">
        <v>4</v>
      </c>
      <c r="BB22" s="5">
        <v>4.5</v>
      </c>
      <c r="BC22" s="5">
        <f t="shared" si="14"/>
        <v>10.86</v>
      </c>
      <c r="BD22" s="73">
        <f t="shared" si="15"/>
        <v>4.5249999999999995</v>
      </c>
    </row>
    <row r="23" spans="1:56" s="176" customFormat="1" ht="18" thickTop="1" thickBot="1">
      <c r="A23" s="184">
        <v>84504722011</v>
      </c>
      <c r="B23" s="185" t="s">
        <v>35</v>
      </c>
      <c r="C23" s="186"/>
      <c r="D23" s="187">
        <f t="shared" si="16"/>
        <v>1.1416666666666668</v>
      </c>
      <c r="E23" s="188">
        <f t="shared" si="17"/>
        <v>2.65</v>
      </c>
      <c r="F23" s="189">
        <f t="shared" si="18"/>
        <v>3.1230769230769235</v>
      </c>
      <c r="G23" s="190">
        <f t="shared" si="3"/>
        <v>3.8076923076923075</v>
      </c>
      <c r="H23" s="191">
        <f t="shared" si="19"/>
        <v>2.7583333333333329</v>
      </c>
      <c r="I23" s="192">
        <f t="shared" si="20"/>
        <v>1.8873076923076919</v>
      </c>
      <c r="J23" s="193">
        <v>13</v>
      </c>
      <c r="K23" s="194">
        <f t="shared" si="21"/>
        <v>2.6095299145299142</v>
      </c>
      <c r="L23" s="195">
        <v>1.8</v>
      </c>
      <c r="M23" s="196">
        <v>0</v>
      </c>
      <c r="N23" s="195">
        <v>0.5</v>
      </c>
      <c r="O23" s="196">
        <v>0</v>
      </c>
      <c r="P23" s="196">
        <v>3.7</v>
      </c>
      <c r="Q23" s="196">
        <v>0</v>
      </c>
      <c r="R23" s="196">
        <v>3</v>
      </c>
      <c r="S23" s="196">
        <f t="shared" si="6"/>
        <v>2.74</v>
      </c>
      <c r="T23" s="197">
        <f t="shared" si="7"/>
        <v>1.1416666666666668</v>
      </c>
      <c r="U23" s="195"/>
      <c r="V23" s="196">
        <v>3.8</v>
      </c>
      <c r="W23" s="195">
        <v>1.8</v>
      </c>
      <c r="X23" s="196">
        <v>4</v>
      </c>
      <c r="Y23" s="196">
        <v>4.4000000000000004</v>
      </c>
      <c r="Z23" s="196">
        <v>0</v>
      </c>
      <c r="AA23" s="196">
        <v>2</v>
      </c>
      <c r="AB23" s="196">
        <f t="shared" si="8"/>
        <v>6.3599999999999994</v>
      </c>
      <c r="AC23" s="197">
        <f t="shared" si="9"/>
        <v>2.65</v>
      </c>
      <c r="AD23" s="195"/>
      <c r="AE23" s="196">
        <v>3.9</v>
      </c>
      <c r="AF23" s="195">
        <v>2</v>
      </c>
      <c r="AG23" s="196">
        <v>3.8</v>
      </c>
      <c r="AH23" s="196">
        <v>3.7</v>
      </c>
      <c r="AI23" s="196">
        <v>0</v>
      </c>
      <c r="AJ23" s="196">
        <v>3.3</v>
      </c>
      <c r="AK23" s="196">
        <f t="shared" si="10"/>
        <v>8.120000000000001</v>
      </c>
      <c r="AL23" s="197">
        <f t="shared" si="11"/>
        <v>3.1230769230769235</v>
      </c>
      <c r="AM23" s="195"/>
      <c r="AN23" s="196">
        <v>3.5</v>
      </c>
      <c r="AO23" s="196">
        <v>3.5</v>
      </c>
      <c r="AP23" s="196">
        <v>3.5</v>
      </c>
      <c r="AQ23" s="196">
        <v>3.5</v>
      </c>
      <c r="AR23" s="196">
        <v>4.5</v>
      </c>
      <c r="AS23" s="196">
        <v>4.5</v>
      </c>
      <c r="AT23" s="196">
        <f t="shared" si="12"/>
        <v>9.9</v>
      </c>
      <c r="AU23" s="197">
        <f t="shared" si="13"/>
        <v>3.8076923076923075</v>
      </c>
      <c r="AV23" s="195"/>
      <c r="AW23" s="196">
        <v>4</v>
      </c>
      <c r="AX23" s="196">
        <v>0</v>
      </c>
      <c r="AY23" s="196">
        <v>3.8</v>
      </c>
      <c r="AZ23" s="196">
        <v>0</v>
      </c>
      <c r="BA23" s="196">
        <v>0</v>
      </c>
      <c r="BB23" s="196">
        <v>4.5</v>
      </c>
      <c r="BC23" s="196">
        <f t="shared" si="14"/>
        <v>6.6199999999999992</v>
      </c>
      <c r="BD23" s="197">
        <f t="shared" si="15"/>
        <v>2.7583333333333329</v>
      </c>
    </row>
    <row r="24" spans="1:56" s="176" customFormat="1" ht="18" thickTop="1" thickBot="1">
      <c r="A24" s="184">
        <v>84504912011</v>
      </c>
      <c r="B24" s="185" t="s">
        <v>150</v>
      </c>
      <c r="C24" s="186"/>
      <c r="D24" s="187">
        <f t="shared" si="16"/>
        <v>3.6916666666666664</v>
      </c>
      <c r="E24" s="188">
        <f t="shared" si="17"/>
        <v>3.3583333333333329</v>
      </c>
      <c r="F24" s="189">
        <f t="shared" si="18"/>
        <v>3.4384615384615387</v>
      </c>
      <c r="G24" s="190">
        <f t="shared" si="3"/>
        <v>3.5461538461538464</v>
      </c>
      <c r="H24" s="191">
        <f t="shared" si="19"/>
        <v>3.9583333333333335</v>
      </c>
      <c r="I24" s="192">
        <f t="shared" si="20"/>
        <v>2.5190128205128204</v>
      </c>
      <c r="J24" s="193">
        <v>11</v>
      </c>
      <c r="K24" s="194">
        <f t="shared" si="21"/>
        <v>3.1301239316239315</v>
      </c>
      <c r="L24" s="195"/>
      <c r="M24" s="196">
        <v>3.3</v>
      </c>
      <c r="N24" s="195">
        <v>2.5</v>
      </c>
      <c r="O24" s="196">
        <v>4.8</v>
      </c>
      <c r="P24" s="196">
        <v>4.3</v>
      </c>
      <c r="Q24" s="196">
        <v>5</v>
      </c>
      <c r="R24" s="196">
        <v>3.5</v>
      </c>
      <c r="S24" s="196">
        <f t="shared" si="6"/>
        <v>8.86</v>
      </c>
      <c r="T24" s="197">
        <f t="shared" si="7"/>
        <v>3.6916666666666664</v>
      </c>
      <c r="U24" s="195"/>
      <c r="V24" s="196">
        <v>2.5</v>
      </c>
      <c r="W24" s="195">
        <v>3.6</v>
      </c>
      <c r="X24" s="196">
        <v>4.5</v>
      </c>
      <c r="Y24" s="196">
        <v>3.8</v>
      </c>
      <c r="Z24" s="196">
        <v>5</v>
      </c>
      <c r="AA24" s="196">
        <v>3</v>
      </c>
      <c r="AB24" s="196">
        <f t="shared" si="8"/>
        <v>8.0599999999999987</v>
      </c>
      <c r="AC24" s="197">
        <f t="shared" si="9"/>
        <v>3.3583333333333329</v>
      </c>
      <c r="AD24" s="195"/>
      <c r="AE24" s="196">
        <v>3</v>
      </c>
      <c r="AF24" s="195">
        <v>3.5</v>
      </c>
      <c r="AG24" s="196">
        <v>3</v>
      </c>
      <c r="AH24" s="196">
        <v>4.3</v>
      </c>
      <c r="AI24" s="196">
        <v>4.5</v>
      </c>
      <c r="AJ24" s="196">
        <v>3.2</v>
      </c>
      <c r="AK24" s="196">
        <f t="shared" si="10"/>
        <v>8.9400000000000013</v>
      </c>
      <c r="AL24" s="197">
        <f t="shared" si="11"/>
        <v>3.4384615384615387</v>
      </c>
      <c r="AM24" s="195"/>
      <c r="AN24" s="196">
        <v>3.5</v>
      </c>
      <c r="AO24" s="196">
        <v>3.5</v>
      </c>
      <c r="AP24" s="196">
        <v>3.5</v>
      </c>
      <c r="AQ24" s="196">
        <v>3.5</v>
      </c>
      <c r="AR24" s="196">
        <v>5</v>
      </c>
      <c r="AS24" s="196">
        <v>3.2</v>
      </c>
      <c r="AT24" s="196">
        <f t="shared" si="12"/>
        <v>9.2200000000000006</v>
      </c>
      <c r="AU24" s="197">
        <f t="shared" si="13"/>
        <v>3.5461538461538464</v>
      </c>
      <c r="AV24" s="195"/>
      <c r="AW24" s="196">
        <v>3.8</v>
      </c>
      <c r="AX24" s="196">
        <v>3.8</v>
      </c>
      <c r="AY24" s="196">
        <v>3.7</v>
      </c>
      <c r="AZ24" s="196">
        <v>3.8</v>
      </c>
      <c r="BA24" s="196">
        <v>0</v>
      </c>
      <c r="BB24" s="196">
        <v>4.5</v>
      </c>
      <c r="BC24" s="196">
        <f t="shared" si="14"/>
        <v>9.5</v>
      </c>
      <c r="BD24" s="197">
        <f t="shared" si="15"/>
        <v>3.9583333333333335</v>
      </c>
    </row>
    <row r="25" spans="1:56" s="176" customFormat="1" ht="18" thickTop="1" thickBot="1">
      <c r="A25" s="184">
        <v>84505022011</v>
      </c>
      <c r="B25" s="185" t="s">
        <v>38</v>
      </c>
      <c r="C25" s="186"/>
      <c r="D25" s="187">
        <f t="shared" si="16"/>
        <v>3.3166666666666669</v>
      </c>
      <c r="E25" s="188">
        <f t="shared" si="17"/>
        <v>3.2249999999999996</v>
      </c>
      <c r="F25" s="189">
        <f t="shared" si="18"/>
        <v>3.1692307692307695</v>
      </c>
      <c r="G25" s="190">
        <f t="shared" si="3"/>
        <v>3.5461538461538464</v>
      </c>
      <c r="H25" s="191">
        <f t="shared" si="19"/>
        <v>4.3999999999999995</v>
      </c>
      <c r="I25" s="192">
        <f t="shared" si="20"/>
        <v>2.4719871794871793</v>
      </c>
      <c r="J25" s="193">
        <v>11</v>
      </c>
      <c r="K25" s="194">
        <f t="shared" si="21"/>
        <v>3.0830982905982904</v>
      </c>
      <c r="L25" s="195"/>
      <c r="M25" s="196">
        <v>3.8</v>
      </c>
      <c r="N25" s="195">
        <v>0.5</v>
      </c>
      <c r="O25" s="196">
        <v>3.8</v>
      </c>
      <c r="P25" s="196">
        <v>4.3</v>
      </c>
      <c r="Q25" s="196">
        <v>5</v>
      </c>
      <c r="R25" s="196">
        <v>3.5</v>
      </c>
      <c r="S25" s="196">
        <f t="shared" si="6"/>
        <v>7.9600000000000009</v>
      </c>
      <c r="T25" s="197">
        <f t="shared" si="7"/>
        <v>3.3166666666666669</v>
      </c>
      <c r="U25" s="195"/>
      <c r="V25" s="196">
        <v>4.3</v>
      </c>
      <c r="W25" s="195">
        <v>0.8</v>
      </c>
      <c r="X25" s="196">
        <v>3.8</v>
      </c>
      <c r="Y25" s="196">
        <v>3.8</v>
      </c>
      <c r="Z25" s="196">
        <v>5</v>
      </c>
      <c r="AA25" s="196">
        <v>3</v>
      </c>
      <c r="AB25" s="196">
        <f t="shared" si="8"/>
        <v>7.7399999999999993</v>
      </c>
      <c r="AC25" s="197">
        <f t="shared" si="9"/>
        <v>3.2249999999999996</v>
      </c>
      <c r="AD25" s="195"/>
      <c r="AE25" s="196">
        <v>2</v>
      </c>
      <c r="AF25" s="195">
        <v>2.5</v>
      </c>
      <c r="AG25" s="196">
        <v>3.5</v>
      </c>
      <c r="AH25" s="196">
        <v>4.3</v>
      </c>
      <c r="AI25" s="196">
        <v>5</v>
      </c>
      <c r="AJ25" s="196">
        <v>3.2</v>
      </c>
      <c r="AK25" s="196">
        <f t="shared" si="10"/>
        <v>8.24</v>
      </c>
      <c r="AL25" s="197">
        <f t="shared" si="11"/>
        <v>3.1692307692307695</v>
      </c>
      <c r="AM25" s="195"/>
      <c r="AN25" s="196">
        <v>3.5</v>
      </c>
      <c r="AO25" s="196">
        <v>3.5</v>
      </c>
      <c r="AP25" s="196">
        <v>3.5</v>
      </c>
      <c r="AQ25" s="196">
        <v>3.5</v>
      </c>
      <c r="AR25" s="196">
        <v>5</v>
      </c>
      <c r="AS25" s="196">
        <v>3.2</v>
      </c>
      <c r="AT25" s="196">
        <f t="shared" si="12"/>
        <v>9.2200000000000006</v>
      </c>
      <c r="AU25" s="197">
        <f t="shared" si="13"/>
        <v>3.5461538461538464</v>
      </c>
      <c r="AV25" s="195"/>
      <c r="AW25" s="196">
        <v>3.9</v>
      </c>
      <c r="AX25" s="196">
        <v>3.8</v>
      </c>
      <c r="AY25" s="196">
        <v>3.7</v>
      </c>
      <c r="AZ25" s="196">
        <v>3.8</v>
      </c>
      <c r="BA25" s="196">
        <v>5</v>
      </c>
      <c r="BB25" s="196">
        <v>4.5</v>
      </c>
      <c r="BC25" s="196">
        <f t="shared" si="14"/>
        <v>10.559999999999999</v>
      </c>
      <c r="BD25" s="197">
        <f t="shared" si="15"/>
        <v>4.3999999999999995</v>
      </c>
    </row>
    <row r="26" spans="1:56" ht="18" thickTop="1" thickBot="1">
      <c r="A26" s="1">
        <v>84505072011</v>
      </c>
      <c r="B26" s="101" t="s">
        <v>39</v>
      </c>
      <c r="C26" s="2"/>
      <c r="D26" s="66">
        <f t="shared" si="16"/>
        <v>2.2166666666666668</v>
      </c>
      <c r="E26" s="67">
        <f t="shared" si="17"/>
        <v>2.9666666666666668</v>
      </c>
      <c r="F26" s="68">
        <f t="shared" si="18"/>
        <v>3.6384615384615389</v>
      </c>
      <c r="G26" s="69">
        <f t="shared" si="3"/>
        <v>3.8461538461538463</v>
      </c>
      <c r="H26" s="70">
        <f t="shared" si="19"/>
        <v>2.875</v>
      </c>
      <c r="I26" s="71">
        <f t="shared" si="20"/>
        <v>2.1760128205128204</v>
      </c>
      <c r="J26" s="3">
        <v>8</v>
      </c>
      <c r="K26" s="72">
        <f t="shared" si="21"/>
        <v>2.6204572649572651</v>
      </c>
      <c r="L26" s="4">
        <v>1.7</v>
      </c>
      <c r="M26" s="5">
        <v>4.3</v>
      </c>
      <c r="N26" s="4">
        <v>0.5</v>
      </c>
      <c r="O26" s="5">
        <v>0</v>
      </c>
      <c r="P26" s="5">
        <v>3.7</v>
      </c>
      <c r="Q26" s="5">
        <v>0</v>
      </c>
      <c r="R26" s="5">
        <v>3</v>
      </c>
      <c r="S26" s="5">
        <f t="shared" si="6"/>
        <v>5.32</v>
      </c>
      <c r="T26" s="73">
        <f t="shared" si="7"/>
        <v>2.2166666666666668</v>
      </c>
      <c r="U26" s="4"/>
      <c r="V26" s="5">
        <v>3.8</v>
      </c>
      <c r="W26" s="4">
        <v>1.2</v>
      </c>
      <c r="X26" s="5">
        <v>3.7</v>
      </c>
      <c r="Y26" s="5">
        <v>4.2</v>
      </c>
      <c r="Z26" s="5">
        <v>5</v>
      </c>
      <c r="AA26" s="5">
        <v>2</v>
      </c>
      <c r="AB26" s="5">
        <f t="shared" si="8"/>
        <v>7.12</v>
      </c>
      <c r="AC26" s="73">
        <f t="shared" si="9"/>
        <v>2.9666666666666668</v>
      </c>
      <c r="AD26" s="4"/>
      <c r="AE26" s="5">
        <v>4</v>
      </c>
      <c r="AF26" s="4">
        <v>2</v>
      </c>
      <c r="AG26" s="5">
        <v>4.5</v>
      </c>
      <c r="AH26" s="5">
        <v>3.7</v>
      </c>
      <c r="AI26" s="5">
        <v>5</v>
      </c>
      <c r="AJ26" s="5">
        <v>3.3</v>
      </c>
      <c r="AK26" s="5">
        <f t="shared" si="10"/>
        <v>9.4600000000000009</v>
      </c>
      <c r="AL26" s="73">
        <f t="shared" si="11"/>
        <v>3.6384615384615389</v>
      </c>
      <c r="AM26" s="4"/>
      <c r="AN26" s="5">
        <v>3.5</v>
      </c>
      <c r="AO26" s="5">
        <v>3.5</v>
      </c>
      <c r="AP26" s="5">
        <v>3.5</v>
      </c>
      <c r="AQ26" s="5">
        <v>3.5</v>
      </c>
      <c r="AR26" s="5">
        <v>5</v>
      </c>
      <c r="AS26" s="5">
        <v>4.5</v>
      </c>
      <c r="AT26" s="5">
        <f t="shared" si="12"/>
        <v>10</v>
      </c>
      <c r="AU26" s="73">
        <f t="shared" si="13"/>
        <v>3.8461538461538463</v>
      </c>
      <c r="AV26" s="4"/>
      <c r="AW26" s="5">
        <v>3</v>
      </c>
      <c r="AX26" s="5">
        <v>0</v>
      </c>
      <c r="AY26" s="5">
        <v>4</v>
      </c>
      <c r="AZ26" s="5">
        <v>0</v>
      </c>
      <c r="BA26" s="5">
        <v>4</v>
      </c>
      <c r="BB26" s="5">
        <v>4.5</v>
      </c>
      <c r="BC26" s="5">
        <f t="shared" si="14"/>
        <v>6.9</v>
      </c>
      <c r="BD26" s="73">
        <f t="shared" si="15"/>
        <v>2.875</v>
      </c>
    </row>
    <row r="27" spans="1:56" s="176" customFormat="1" ht="18" thickTop="1" thickBot="1">
      <c r="A27" s="184">
        <v>84505272011</v>
      </c>
      <c r="B27" s="185" t="s">
        <v>40</v>
      </c>
      <c r="C27" s="186"/>
      <c r="D27" s="187">
        <f t="shared" si="16"/>
        <v>0</v>
      </c>
      <c r="E27" s="188">
        <f t="shared" si="17"/>
        <v>0</v>
      </c>
      <c r="F27" s="189">
        <f t="shared" si="18"/>
        <v>0</v>
      </c>
      <c r="G27" s="190">
        <f t="shared" si="3"/>
        <v>2.4230769230769234</v>
      </c>
      <c r="H27" s="191">
        <f t="shared" si="19"/>
        <v>0</v>
      </c>
      <c r="I27" s="192">
        <f t="shared" si="20"/>
        <v>0.33923076923076928</v>
      </c>
      <c r="J27" s="193"/>
      <c r="K27" s="194">
        <f t="shared" si="21"/>
        <v>0.33923076923076928</v>
      </c>
      <c r="L27" s="195"/>
      <c r="M27" s="196"/>
      <c r="N27" s="195"/>
      <c r="O27" s="196"/>
      <c r="P27" s="196"/>
      <c r="Q27" s="196"/>
      <c r="R27" s="196"/>
      <c r="S27" s="196">
        <f t="shared" si="6"/>
        <v>0</v>
      </c>
      <c r="T27" s="197">
        <f t="shared" si="7"/>
        <v>0</v>
      </c>
      <c r="U27" s="195"/>
      <c r="V27" s="196"/>
      <c r="W27" s="195"/>
      <c r="X27" s="196"/>
      <c r="Y27" s="196"/>
      <c r="Z27" s="196"/>
      <c r="AA27" s="196"/>
      <c r="AB27" s="196">
        <f t="shared" si="8"/>
        <v>0</v>
      </c>
      <c r="AC27" s="197">
        <f t="shared" si="9"/>
        <v>0</v>
      </c>
      <c r="AD27" s="195"/>
      <c r="AE27" s="196"/>
      <c r="AF27" s="195"/>
      <c r="AG27" s="196"/>
      <c r="AH27" s="196"/>
      <c r="AI27" s="196"/>
      <c r="AJ27" s="196"/>
      <c r="AK27" s="196">
        <f t="shared" si="10"/>
        <v>0</v>
      </c>
      <c r="AL27" s="197">
        <f t="shared" si="11"/>
        <v>0</v>
      </c>
      <c r="AM27" s="195"/>
      <c r="AN27" s="196">
        <v>3.5</v>
      </c>
      <c r="AO27" s="196">
        <v>3.5</v>
      </c>
      <c r="AP27" s="196">
        <v>3.5</v>
      </c>
      <c r="AQ27" s="196">
        <v>3.5</v>
      </c>
      <c r="AR27" s="196"/>
      <c r="AS27" s="196"/>
      <c r="AT27" s="196">
        <f t="shared" si="12"/>
        <v>6.3000000000000007</v>
      </c>
      <c r="AU27" s="197">
        <f t="shared" si="13"/>
        <v>2.4230769230769234</v>
      </c>
      <c r="AV27" s="195"/>
      <c r="AW27" s="196"/>
      <c r="AX27" s="196"/>
      <c r="AY27" s="196"/>
      <c r="AZ27" s="196"/>
      <c r="BA27" s="196"/>
      <c r="BB27" s="196"/>
      <c r="BC27" s="196">
        <f t="shared" si="14"/>
        <v>0</v>
      </c>
      <c r="BD27" s="197">
        <f t="shared" si="15"/>
        <v>0</v>
      </c>
    </row>
    <row r="28" spans="1:56" ht="18" thickTop="1" thickBot="1">
      <c r="A28" s="1">
        <v>84505352011</v>
      </c>
      <c r="B28" s="101" t="s">
        <v>41</v>
      </c>
      <c r="C28" s="2"/>
      <c r="D28" s="66">
        <f t="shared" si="16"/>
        <v>3.3083333333333331</v>
      </c>
      <c r="E28" s="67">
        <f t="shared" si="17"/>
        <v>3.5499999999999994</v>
      </c>
      <c r="F28" s="68">
        <f t="shared" si="18"/>
        <v>3.7000000000000006</v>
      </c>
      <c r="G28" s="69">
        <f t="shared" si="3"/>
        <v>3.5461538461538464</v>
      </c>
      <c r="H28" s="70">
        <f t="shared" si="19"/>
        <v>2.8833333333333333</v>
      </c>
      <c r="I28" s="71">
        <f t="shared" si="20"/>
        <v>2.3782948717948718</v>
      </c>
      <c r="J28" s="3">
        <v>17</v>
      </c>
      <c r="K28" s="72">
        <f t="shared" si="21"/>
        <v>3.322739316239316</v>
      </c>
      <c r="L28" s="4"/>
      <c r="M28" s="5">
        <v>2.9</v>
      </c>
      <c r="N28" s="4">
        <v>1.5</v>
      </c>
      <c r="O28" s="5">
        <v>4.5</v>
      </c>
      <c r="P28" s="5">
        <v>4.3</v>
      </c>
      <c r="Q28" s="5">
        <v>4.2</v>
      </c>
      <c r="R28" s="5">
        <v>3.5</v>
      </c>
      <c r="S28" s="5">
        <f t="shared" si="6"/>
        <v>7.9399999999999995</v>
      </c>
      <c r="T28" s="73">
        <f t="shared" si="7"/>
        <v>3.3083333333333331</v>
      </c>
      <c r="U28" s="4"/>
      <c r="V28" s="5">
        <v>3.8</v>
      </c>
      <c r="W28" s="4">
        <v>3.8</v>
      </c>
      <c r="X28" s="5">
        <v>3.5</v>
      </c>
      <c r="Y28" s="5">
        <v>3.8</v>
      </c>
      <c r="Z28" s="5">
        <v>5</v>
      </c>
      <c r="AA28" s="5">
        <v>3</v>
      </c>
      <c r="AB28" s="5">
        <f t="shared" si="8"/>
        <v>8.52</v>
      </c>
      <c r="AC28" s="73">
        <f t="shared" si="9"/>
        <v>3.5499999999999994</v>
      </c>
      <c r="AD28" s="4"/>
      <c r="AE28" s="5">
        <v>4.3</v>
      </c>
      <c r="AF28" s="4">
        <v>2</v>
      </c>
      <c r="AG28" s="5">
        <v>4</v>
      </c>
      <c r="AH28" s="5">
        <v>4.3</v>
      </c>
      <c r="AI28" s="5">
        <v>5</v>
      </c>
      <c r="AJ28" s="5">
        <v>3.2</v>
      </c>
      <c r="AK28" s="5">
        <f t="shared" si="10"/>
        <v>9.620000000000001</v>
      </c>
      <c r="AL28" s="73">
        <f t="shared" si="11"/>
        <v>3.7000000000000006</v>
      </c>
      <c r="AM28" s="4"/>
      <c r="AN28" s="5">
        <v>3.5</v>
      </c>
      <c r="AO28" s="5">
        <v>3.5</v>
      </c>
      <c r="AP28" s="5">
        <v>3.5</v>
      </c>
      <c r="AQ28" s="5">
        <v>3.5</v>
      </c>
      <c r="AR28" s="5">
        <v>5</v>
      </c>
      <c r="AS28" s="5">
        <v>3.2</v>
      </c>
      <c r="AT28" s="5">
        <f t="shared" si="12"/>
        <v>9.2200000000000006</v>
      </c>
      <c r="AU28" s="73">
        <f t="shared" si="13"/>
        <v>3.5461538461538464</v>
      </c>
      <c r="AV28" s="4"/>
      <c r="AW28" s="5"/>
      <c r="AX28" s="5">
        <v>3.8</v>
      </c>
      <c r="AY28" s="5">
        <v>4.95</v>
      </c>
      <c r="AZ28" s="5">
        <v>3.8</v>
      </c>
      <c r="BA28" s="5">
        <v>5</v>
      </c>
      <c r="BB28" s="5">
        <v>1.5</v>
      </c>
      <c r="BC28" s="5">
        <f t="shared" si="14"/>
        <v>6.92</v>
      </c>
      <c r="BD28" s="73">
        <f t="shared" si="15"/>
        <v>2.8833333333333333</v>
      </c>
    </row>
    <row r="29" spans="1:56" ht="18" thickTop="1" thickBot="1">
      <c r="A29" s="1"/>
      <c r="B29" s="101" t="s">
        <v>55</v>
      </c>
      <c r="C29" s="2"/>
      <c r="D29" s="66">
        <f t="shared" si="16"/>
        <v>3.3499999999999996</v>
      </c>
      <c r="E29" s="67">
        <f t="shared" si="17"/>
        <v>3.1833333333333331</v>
      </c>
      <c r="F29" s="68">
        <f t="shared" si="18"/>
        <v>3.0076923076923072</v>
      </c>
      <c r="G29" s="69">
        <f t="shared" si="3"/>
        <v>3.8461538461538463</v>
      </c>
      <c r="H29" s="70">
        <f t="shared" si="19"/>
        <v>4.0750000000000002</v>
      </c>
      <c r="I29" s="71">
        <f t="shared" si="20"/>
        <v>2.4447051282051282</v>
      </c>
      <c r="J29" s="3">
        <v>11</v>
      </c>
      <c r="K29" s="72">
        <f t="shared" si="21"/>
        <v>3.0558162393162394</v>
      </c>
      <c r="L29" s="4"/>
      <c r="M29" s="5">
        <v>4.5</v>
      </c>
      <c r="N29" s="4">
        <v>0.5</v>
      </c>
      <c r="O29" s="5">
        <v>4</v>
      </c>
      <c r="P29" s="5">
        <v>3.7</v>
      </c>
      <c r="Q29" s="5">
        <v>5</v>
      </c>
      <c r="R29" s="5">
        <v>3</v>
      </c>
      <c r="S29" s="5">
        <f t="shared" si="6"/>
        <v>8.0399999999999991</v>
      </c>
      <c r="T29" s="73">
        <f t="shared" si="7"/>
        <v>3.3499999999999996</v>
      </c>
      <c r="U29" s="4"/>
      <c r="V29" s="5">
        <v>3.8</v>
      </c>
      <c r="W29" s="4">
        <v>2.5</v>
      </c>
      <c r="X29" s="5">
        <v>3.5</v>
      </c>
      <c r="Y29" s="5">
        <v>4.4000000000000004</v>
      </c>
      <c r="Z29" s="5">
        <v>5</v>
      </c>
      <c r="AA29" s="5">
        <v>2</v>
      </c>
      <c r="AB29" s="5">
        <f t="shared" si="8"/>
        <v>7.64</v>
      </c>
      <c r="AC29" s="73">
        <f t="shared" si="9"/>
        <v>3.1833333333333331</v>
      </c>
      <c r="AD29" s="4"/>
      <c r="AE29" s="5">
        <v>4.2</v>
      </c>
      <c r="AF29" s="4">
        <v>2</v>
      </c>
      <c r="AG29" s="5">
        <v>3.8</v>
      </c>
      <c r="AH29" s="5"/>
      <c r="AI29" s="5">
        <v>5</v>
      </c>
      <c r="AJ29" s="5">
        <v>3.3</v>
      </c>
      <c r="AK29" s="5">
        <f t="shared" si="10"/>
        <v>7.8199999999999994</v>
      </c>
      <c r="AL29" s="73">
        <f t="shared" si="11"/>
        <v>3.0076923076923072</v>
      </c>
      <c r="AM29" s="4"/>
      <c r="AN29" s="5">
        <v>3.5</v>
      </c>
      <c r="AO29" s="5">
        <v>3.5</v>
      </c>
      <c r="AP29" s="5">
        <v>3.5</v>
      </c>
      <c r="AQ29" s="5">
        <v>3.5</v>
      </c>
      <c r="AR29" s="5">
        <v>5</v>
      </c>
      <c r="AS29" s="5">
        <v>4.5</v>
      </c>
      <c r="AT29" s="5">
        <f t="shared" si="12"/>
        <v>10</v>
      </c>
      <c r="AU29" s="73">
        <f t="shared" si="13"/>
        <v>3.8461538461538463</v>
      </c>
      <c r="AV29" s="4"/>
      <c r="AW29" s="5">
        <v>3.3</v>
      </c>
      <c r="AX29" s="5">
        <v>4</v>
      </c>
      <c r="AY29" s="5">
        <v>4</v>
      </c>
      <c r="AZ29" s="5">
        <v>4</v>
      </c>
      <c r="BA29" s="5"/>
      <c r="BB29" s="5">
        <v>5</v>
      </c>
      <c r="BC29" s="5">
        <f t="shared" si="14"/>
        <v>9.7799999999999994</v>
      </c>
      <c r="BD29" s="73">
        <f t="shared" si="15"/>
        <v>4.0750000000000002</v>
      </c>
    </row>
    <row r="30" spans="1:56" ht="18" thickTop="1" thickBot="1">
      <c r="A30" s="1"/>
      <c r="B30" s="101" t="s">
        <v>56</v>
      </c>
      <c r="C30" s="2"/>
      <c r="D30" s="66">
        <f t="shared" si="16"/>
        <v>0</v>
      </c>
      <c r="E30" s="67">
        <f t="shared" si="17"/>
        <v>0</v>
      </c>
      <c r="F30" s="68">
        <f t="shared" si="18"/>
        <v>0</v>
      </c>
      <c r="G30" s="69">
        <f t="shared" si="3"/>
        <v>2.4230769230769234</v>
      </c>
      <c r="H30" s="70">
        <f t="shared" si="19"/>
        <v>0</v>
      </c>
      <c r="I30" s="71">
        <f t="shared" si="20"/>
        <v>0.33923076923076928</v>
      </c>
      <c r="J30" s="3"/>
      <c r="K30" s="72">
        <f t="shared" si="21"/>
        <v>0.33923076923076928</v>
      </c>
      <c r="L30" s="4"/>
      <c r="M30" s="5"/>
      <c r="N30" s="4"/>
      <c r="O30" s="5"/>
      <c r="P30" s="5"/>
      <c r="Q30" s="5"/>
      <c r="R30" s="5"/>
      <c r="S30" s="5">
        <f t="shared" si="6"/>
        <v>0</v>
      </c>
      <c r="T30" s="73">
        <f t="shared" si="7"/>
        <v>0</v>
      </c>
      <c r="U30" s="4"/>
      <c r="V30" s="5"/>
      <c r="W30" s="4"/>
      <c r="X30" s="5"/>
      <c r="Y30" s="5"/>
      <c r="Z30" s="5"/>
      <c r="AA30" s="5"/>
      <c r="AB30" s="5">
        <f t="shared" si="8"/>
        <v>0</v>
      </c>
      <c r="AC30" s="73">
        <f t="shared" si="9"/>
        <v>0</v>
      </c>
      <c r="AD30" s="4"/>
      <c r="AE30" s="5"/>
      <c r="AF30" s="4"/>
      <c r="AG30" s="5"/>
      <c r="AH30" s="5"/>
      <c r="AI30" s="5"/>
      <c r="AJ30" s="5"/>
      <c r="AK30" s="5">
        <f t="shared" si="10"/>
        <v>0</v>
      </c>
      <c r="AL30" s="73">
        <f t="shared" si="11"/>
        <v>0</v>
      </c>
      <c r="AM30" s="4"/>
      <c r="AN30" s="5">
        <v>3.5</v>
      </c>
      <c r="AO30" s="5">
        <v>3.5</v>
      </c>
      <c r="AP30" s="5">
        <v>3.5</v>
      </c>
      <c r="AQ30" s="5">
        <v>3.5</v>
      </c>
      <c r="AR30" s="5"/>
      <c r="AS30" s="5"/>
      <c r="AT30" s="5">
        <f t="shared" si="12"/>
        <v>6.3000000000000007</v>
      </c>
      <c r="AU30" s="73">
        <f t="shared" si="13"/>
        <v>2.4230769230769234</v>
      </c>
      <c r="AV30" s="4"/>
      <c r="AW30" s="5"/>
      <c r="AX30" s="5"/>
      <c r="AY30" s="5"/>
      <c r="AZ30" s="5"/>
      <c r="BA30" s="5"/>
      <c r="BB30" s="5"/>
      <c r="BC30" s="5">
        <f t="shared" si="14"/>
        <v>0</v>
      </c>
      <c r="BD30" s="73">
        <f t="shared" si="15"/>
        <v>0</v>
      </c>
    </row>
    <row r="31" spans="1:56" s="176" customFormat="1" ht="18" thickTop="1" thickBot="1">
      <c r="A31" s="184">
        <v>84504572011</v>
      </c>
      <c r="B31" s="185" t="s">
        <v>57</v>
      </c>
      <c r="C31" s="186"/>
      <c r="D31" s="187">
        <f t="shared" si="16"/>
        <v>3.4583333333333335</v>
      </c>
      <c r="E31" s="188">
        <f t="shared" si="17"/>
        <v>3.3083333333333336</v>
      </c>
      <c r="F31" s="189">
        <f t="shared" si="18"/>
        <v>2.1076923076923078</v>
      </c>
      <c r="G31" s="190">
        <f t="shared" si="3"/>
        <v>3.4615384615384617</v>
      </c>
      <c r="H31" s="191">
        <f t="shared" si="19"/>
        <v>4.45</v>
      </c>
      <c r="I31" s="192">
        <f t="shared" si="20"/>
        <v>2.350025641025641</v>
      </c>
      <c r="J31" s="193">
        <v>17</v>
      </c>
      <c r="K31" s="194">
        <f t="shared" si="21"/>
        <v>3.2944700854700857</v>
      </c>
      <c r="L31" s="195"/>
      <c r="M31" s="196">
        <v>3.6</v>
      </c>
      <c r="N31" s="195">
        <v>2.5</v>
      </c>
      <c r="O31" s="196">
        <v>4</v>
      </c>
      <c r="P31" s="196">
        <v>3.7</v>
      </c>
      <c r="Q31" s="196">
        <v>5</v>
      </c>
      <c r="R31" s="196">
        <v>3</v>
      </c>
      <c r="S31" s="196">
        <f t="shared" si="6"/>
        <v>8.3000000000000007</v>
      </c>
      <c r="T31" s="197">
        <f t="shared" si="7"/>
        <v>3.4583333333333335</v>
      </c>
      <c r="U31" s="195"/>
      <c r="V31" s="196">
        <v>4.3</v>
      </c>
      <c r="W31" s="195">
        <v>1.2</v>
      </c>
      <c r="X31" s="196">
        <v>5</v>
      </c>
      <c r="Y31" s="196">
        <v>4.2</v>
      </c>
      <c r="Z31" s="196">
        <v>5</v>
      </c>
      <c r="AA31" s="196">
        <v>2</v>
      </c>
      <c r="AB31" s="196">
        <f t="shared" si="8"/>
        <v>7.94</v>
      </c>
      <c r="AC31" s="197">
        <f t="shared" si="9"/>
        <v>3.3083333333333336</v>
      </c>
      <c r="AD31" s="195"/>
      <c r="AE31" s="196">
        <v>3.5</v>
      </c>
      <c r="AF31" s="195">
        <v>0</v>
      </c>
      <c r="AG31" s="196">
        <v>3.5</v>
      </c>
      <c r="AH31" s="196">
        <v>0</v>
      </c>
      <c r="AI31" s="196"/>
      <c r="AJ31" s="196">
        <v>3.3</v>
      </c>
      <c r="AK31" s="196">
        <f t="shared" si="10"/>
        <v>5.4799999999999995</v>
      </c>
      <c r="AL31" s="197">
        <f t="shared" si="11"/>
        <v>2.1076923076923078</v>
      </c>
      <c r="AM31" s="195"/>
      <c r="AN31" s="196">
        <v>3.5</v>
      </c>
      <c r="AO31" s="196">
        <v>3.5</v>
      </c>
      <c r="AP31" s="196">
        <v>3.5</v>
      </c>
      <c r="AQ31" s="196">
        <v>3.5</v>
      </c>
      <c r="AR31" s="196"/>
      <c r="AS31" s="196">
        <v>4.5</v>
      </c>
      <c r="AT31" s="196">
        <f t="shared" si="12"/>
        <v>9</v>
      </c>
      <c r="AU31" s="197">
        <f t="shared" si="13"/>
        <v>3.4615384615384617</v>
      </c>
      <c r="AV31" s="195"/>
      <c r="AW31" s="196">
        <v>4.2</v>
      </c>
      <c r="AX31" s="196">
        <v>4.3</v>
      </c>
      <c r="AY31" s="196">
        <v>4.3</v>
      </c>
      <c r="AZ31" s="196">
        <v>4.3</v>
      </c>
      <c r="BA31" s="196"/>
      <c r="BB31" s="196">
        <v>5</v>
      </c>
      <c r="BC31" s="196">
        <f t="shared" si="14"/>
        <v>10.68</v>
      </c>
      <c r="BD31" s="197">
        <f t="shared" si="15"/>
        <v>4.45</v>
      </c>
    </row>
    <row r="32" spans="1:56" ht="18" thickTop="1" thickBot="1">
      <c r="A32" s="1"/>
      <c r="B32" s="101" t="s">
        <v>58</v>
      </c>
      <c r="C32" s="2"/>
      <c r="D32" s="66">
        <f t="shared" si="16"/>
        <v>3.5166666666666671</v>
      </c>
      <c r="E32" s="67">
        <f t="shared" si="17"/>
        <v>3.0249999999999999</v>
      </c>
      <c r="F32" s="68">
        <f t="shared" si="18"/>
        <v>3.5</v>
      </c>
      <c r="G32" s="69">
        <f t="shared" si="3"/>
        <v>3.6846153846153844</v>
      </c>
      <c r="H32" s="70">
        <f t="shared" si="19"/>
        <v>3.3833333333333342</v>
      </c>
      <c r="I32" s="71">
        <f t="shared" si="20"/>
        <v>2.3953461538461536</v>
      </c>
      <c r="J32" s="3">
        <v>11</v>
      </c>
      <c r="K32" s="72">
        <f t="shared" si="21"/>
        <v>3.0064572649572647</v>
      </c>
      <c r="L32" s="4"/>
      <c r="M32" s="5">
        <v>3.5</v>
      </c>
      <c r="N32" s="4">
        <v>2</v>
      </c>
      <c r="O32" s="5">
        <v>3.8</v>
      </c>
      <c r="P32" s="5">
        <v>4.3</v>
      </c>
      <c r="Q32" s="5">
        <v>5</v>
      </c>
      <c r="R32" s="5">
        <v>3.6</v>
      </c>
      <c r="S32" s="5">
        <f t="shared" si="6"/>
        <v>8.4400000000000013</v>
      </c>
      <c r="T32" s="73">
        <f t="shared" si="7"/>
        <v>3.5166666666666671</v>
      </c>
      <c r="U32" s="4"/>
      <c r="V32" s="5">
        <v>3</v>
      </c>
      <c r="W32" s="4">
        <v>0.5</v>
      </c>
      <c r="X32" s="5">
        <v>3.5</v>
      </c>
      <c r="Y32" s="5">
        <v>4.4000000000000004</v>
      </c>
      <c r="Z32" s="5">
        <v>5</v>
      </c>
      <c r="AA32" s="5">
        <v>3.5</v>
      </c>
      <c r="AB32" s="5">
        <f t="shared" si="8"/>
        <v>7.26</v>
      </c>
      <c r="AC32" s="73">
        <f t="shared" si="9"/>
        <v>3.0249999999999999</v>
      </c>
      <c r="AD32" s="4"/>
      <c r="AE32" s="5">
        <v>3.5</v>
      </c>
      <c r="AF32" s="4">
        <v>2</v>
      </c>
      <c r="AG32" s="5">
        <v>4</v>
      </c>
      <c r="AH32" s="5">
        <v>4.2</v>
      </c>
      <c r="AI32" s="5">
        <v>5</v>
      </c>
      <c r="AJ32" s="5">
        <v>3.2</v>
      </c>
      <c r="AK32" s="5">
        <f t="shared" si="10"/>
        <v>9.1</v>
      </c>
      <c r="AL32" s="73">
        <f t="shared" si="11"/>
        <v>3.5</v>
      </c>
      <c r="AM32" s="4"/>
      <c r="AN32" s="5">
        <v>3.5</v>
      </c>
      <c r="AO32" s="5">
        <v>3.5</v>
      </c>
      <c r="AP32" s="5">
        <v>3.5</v>
      </c>
      <c r="AQ32" s="5">
        <v>3.5</v>
      </c>
      <c r="AR32" s="5">
        <v>5</v>
      </c>
      <c r="AS32" s="5">
        <v>3.8</v>
      </c>
      <c r="AT32" s="5">
        <f t="shared" si="12"/>
        <v>9.58</v>
      </c>
      <c r="AU32" s="73">
        <f t="shared" si="13"/>
        <v>3.6846153846153844</v>
      </c>
      <c r="AV32" s="4"/>
      <c r="AW32" s="5">
        <v>4.2</v>
      </c>
      <c r="AX32" s="5">
        <v>4.5</v>
      </c>
      <c r="AY32" s="5">
        <v>3.5</v>
      </c>
      <c r="AZ32" s="5">
        <v>4.5</v>
      </c>
      <c r="BA32" s="5">
        <v>3</v>
      </c>
      <c r="BB32" s="5">
        <v>0</v>
      </c>
      <c r="BC32" s="5">
        <f t="shared" si="14"/>
        <v>8.120000000000001</v>
      </c>
      <c r="BD32" s="73">
        <f t="shared" si="15"/>
        <v>3.3833333333333342</v>
      </c>
    </row>
    <row r="33" spans="1:57" s="176" customFormat="1" ht="18" thickTop="1" thickBot="1">
      <c r="A33" s="184"/>
      <c r="B33" s="185" t="s">
        <v>59</v>
      </c>
      <c r="C33" s="186"/>
      <c r="D33" s="187">
        <f t="shared" si="16"/>
        <v>3.2749999999999999</v>
      </c>
      <c r="E33" s="188">
        <f t="shared" si="17"/>
        <v>3.1916666666666664</v>
      </c>
      <c r="F33" s="189">
        <f t="shared" si="18"/>
        <v>2.9615384615384617</v>
      </c>
      <c r="G33" s="190">
        <f t="shared" si="3"/>
        <v>3.8461538461538463</v>
      </c>
      <c r="H33" s="191">
        <f t="shared" si="19"/>
        <v>3.375</v>
      </c>
      <c r="I33" s="192">
        <f t="shared" si="20"/>
        <v>2.3309102564102564</v>
      </c>
      <c r="J33" s="193">
        <v>19</v>
      </c>
      <c r="K33" s="194">
        <f t="shared" si="21"/>
        <v>3.3864658119658122</v>
      </c>
      <c r="L33" s="195"/>
      <c r="M33" s="196">
        <v>3.9</v>
      </c>
      <c r="N33" s="195">
        <v>2.5</v>
      </c>
      <c r="O33" s="196">
        <v>4.3</v>
      </c>
      <c r="P33" s="196"/>
      <c r="Q33" s="196">
        <v>5</v>
      </c>
      <c r="R33" s="196">
        <v>3</v>
      </c>
      <c r="S33" s="196">
        <f t="shared" si="6"/>
        <v>7.8599999999999994</v>
      </c>
      <c r="T33" s="197">
        <f t="shared" si="7"/>
        <v>3.2749999999999999</v>
      </c>
      <c r="U33" s="195"/>
      <c r="V33" s="196">
        <v>4.3</v>
      </c>
      <c r="W33" s="195">
        <v>0.8</v>
      </c>
      <c r="X33" s="196">
        <v>4.2</v>
      </c>
      <c r="Y33" s="196">
        <v>4.7</v>
      </c>
      <c r="Z33" s="196">
        <v>5</v>
      </c>
      <c r="AA33" s="196">
        <v>2</v>
      </c>
      <c r="AB33" s="196">
        <f t="shared" si="8"/>
        <v>7.66</v>
      </c>
      <c r="AC33" s="197">
        <f t="shared" si="9"/>
        <v>3.1916666666666664</v>
      </c>
      <c r="AD33" s="195"/>
      <c r="AE33" s="196">
        <v>4.2</v>
      </c>
      <c r="AF33" s="195">
        <v>2.5</v>
      </c>
      <c r="AG33" s="196">
        <v>3</v>
      </c>
      <c r="AH33" s="196"/>
      <c r="AI33" s="196">
        <v>5</v>
      </c>
      <c r="AJ33" s="196">
        <v>3.3</v>
      </c>
      <c r="AK33" s="196">
        <f t="shared" si="10"/>
        <v>7.7</v>
      </c>
      <c r="AL33" s="197">
        <f t="shared" si="11"/>
        <v>2.9615384615384617</v>
      </c>
      <c r="AM33" s="195"/>
      <c r="AN33" s="196">
        <v>3.5</v>
      </c>
      <c r="AO33" s="196">
        <v>3.5</v>
      </c>
      <c r="AP33" s="196">
        <v>3.5</v>
      </c>
      <c r="AQ33" s="196">
        <v>3.5</v>
      </c>
      <c r="AR33" s="196">
        <v>5</v>
      </c>
      <c r="AS33" s="196">
        <v>4.5</v>
      </c>
      <c r="AT33" s="196">
        <f t="shared" si="12"/>
        <v>10</v>
      </c>
      <c r="AU33" s="197">
        <f t="shared" si="13"/>
        <v>3.8461538461538463</v>
      </c>
      <c r="AV33" s="195"/>
      <c r="AW33" s="196"/>
      <c r="AX33" s="196">
        <v>4.5</v>
      </c>
      <c r="AY33" s="196">
        <v>4.5</v>
      </c>
      <c r="AZ33" s="196">
        <v>4.5</v>
      </c>
      <c r="BA33" s="196"/>
      <c r="BB33" s="196">
        <v>4.5</v>
      </c>
      <c r="BC33" s="196">
        <f t="shared" si="14"/>
        <v>8.1</v>
      </c>
      <c r="BD33" s="197">
        <f t="shared" si="15"/>
        <v>3.375</v>
      </c>
    </row>
    <row r="34" spans="1:57" s="176" customFormat="1" ht="18" thickTop="1" thickBot="1">
      <c r="A34" s="184"/>
      <c r="B34" s="185" t="s">
        <v>60</v>
      </c>
      <c r="C34" s="186"/>
      <c r="D34" s="187">
        <f t="shared" si="16"/>
        <v>0.41666666666666669</v>
      </c>
      <c r="E34" s="188">
        <f t="shared" si="17"/>
        <v>0.5</v>
      </c>
      <c r="F34" s="189">
        <f t="shared" si="18"/>
        <v>1.3076923076923077</v>
      </c>
      <c r="G34" s="190">
        <f t="shared" si="3"/>
        <v>3.5769230769230771</v>
      </c>
      <c r="H34" s="191">
        <f t="shared" si="19"/>
        <v>0</v>
      </c>
      <c r="I34" s="192">
        <f t="shared" si="20"/>
        <v>0.81217948717948707</v>
      </c>
      <c r="J34" s="193">
        <v>15</v>
      </c>
      <c r="K34" s="194">
        <f t="shared" si="21"/>
        <v>1.6455128205128204</v>
      </c>
      <c r="L34" s="195"/>
      <c r="M34" s="196"/>
      <c r="N34" s="195"/>
      <c r="O34" s="196"/>
      <c r="P34" s="196"/>
      <c r="Q34" s="196">
        <v>5</v>
      </c>
      <c r="R34" s="196"/>
      <c r="S34" s="196">
        <f t="shared" si="6"/>
        <v>1</v>
      </c>
      <c r="T34" s="197">
        <f t="shared" si="7"/>
        <v>0.41666666666666669</v>
      </c>
      <c r="U34" s="195"/>
      <c r="V34" s="196">
        <v>2</v>
      </c>
      <c r="W34" s="195"/>
      <c r="X34" s="196"/>
      <c r="Y34" s="196"/>
      <c r="Z34" s="196"/>
      <c r="AA34" s="196"/>
      <c r="AB34" s="196">
        <f t="shared" si="8"/>
        <v>1.2</v>
      </c>
      <c r="AC34" s="197">
        <f t="shared" si="9"/>
        <v>0.5</v>
      </c>
      <c r="AD34" s="195"/>
      <c r="AE34" s="196">
        <v>2</v>
      </c>
      <c r="AF34" s="195">
        <v>1</v>
      </c>
      <c r="AG34" s="196"/>
      <c r="AH34" s="196"/>
      <c r="AI34" s="196"/>
      <c r="AJ34" s="196">
        <v>3</v>
      </c>
      <c r="AK34" s="196">
        <f t="shared" si="10"/>
        <v>3.4</v>
      </c>
      <c r="AL34" s="197">
        <f t="shared" si="11"/>
        <v>1.3076923076923077</v>
      </c>
      <c r="AM34" s="195"/>
      <c r="AN34" s="196">
        <v>3.5</v>
      </c>
      <c r="AO34" s="196">
        <v>3.5</v>
      </c>
      <c r="AP34" s="196">
        <v>3.5</v>
      </c>
      <c r="AQ34" s="196">
        <v>3.5</v>
      </c>
      <c r="AR34" s="196"/>
      <c r="AS34" s="196">
        <v>5</v>
      </c>
      <c r="AT34" s="196">
        <f t="shared" si="12"/>
        <v>9.3000000000000007</v>
      </c>
      <c r="AU34" s="197">
        <f t="shared" si="13"/>
        <v>3.5769230769230771</v>
      </c>
      <c r="AV34" s="195"/>
      <c r="AW34" s="196"/>
      <c r="AX34" s="196"/>
      <c r="AY34" s="196"/>
      <c r="AZ34" s="196"/>
      <c r="BA34" s="196"/>
      <c r="BB34" s="196"/>
      <c r="BC34" s="196">
        <f t="shared" si="14"/>
        <v>0</v>
      </c>
      <c r="BD34" s="197">
        <f t="shared" si="15"/>
        <v>0</v>
      </c>
    </row>
    <row r="35" spans="1:57" ht="18" thickTop="1" thickBot="1">
      <c r="A35" s="1">
        <v>84504892011</v>
      </c>
      <c r="B35" s="101" t="s">
        <v>19</v>
      </c>
      <c r="C35" s="2"/>
      <c r="D35" s="66">
        <f t="shared" si="16"/>
        <v>3.9333333333333331</v>
      </c>
      <c r="E35" s="67">
        <f t="shared" si="17"/>
        <v>3.6666666666666665</v>
      </c>
      <c r="F35" s="68">
        <f t="shared" si="18"/>
        <v>4.4307692307692301</v>
      </c>
      <c r="G35" s="69">
        <f t="shared" si="3"/>
        <v>3.1538461538461542</v>
      </c>
      <c r="H35" s="70">
        <f t="shared" si="19"/>
        <v>4.458333333333333</v>
      </c>
      <c r="I35" s="71">
        <f t="shared" si="20"/>
        <v>2.7500128205128203</v>
      </c>
      <c r="J35" s="3"/>
      <c r="K35" s="72">
        <f t="shared" si="21"/>
        <v>2.7500128205128203</v>
      </c>
      <c r="L35" s="4"/>
      <c r="M35" s="5">
        <v>4.5999999999999996</v>
      </c>
      <c r="N35" s="4">
        <v>2</v>
      </c>
      <c r="O35" s="5">
        <v>4.8</v>
      </c>
      <c r="P35" s="5">
        <v>4.3</v>
      </c>
      <c r="Q35" s="5">
        <v>5</v>
      </c>
      <c r="R35" s="5">
        <v>3.5</v>
      </c>
      <c r="S35" s="5">
        <f t="shared" si="6"/>
        <v>9.44</v>
      </c>
      <c r="T35" s="73">
        <f t="shared" si="7"/>
        <v>3.9333333333333331</v>
      </c>
      <c r="U35" s="4"/>
      <c r="V35" s="5">
        <v>3.8</v>
      </c>
      <c r="W35" s="4">
        <v>3.2</v>
      </c>
      <c r="X35" s="5">
        <v>4.8</v>
      </c>
      <c r="Y35" s="5">
        <v>3.8</v>
      </c>
      <c r="Z35" s="5">
        <v>5</v>
      </c>
      <c r="AA35" s="5">
        <v>3</v>
      </c>
      <c r="AB35" s="5">
        <f t="shared" si="8"/>
        <v>8.8000000000000007</v>
      </c>
      <c r="AC35" s="73">
        <f t="shared" si="9"/>
        <v>3.6666666666666665</v>
      </c>
      <c r="AD35" s="4"/>
      <c r="AE35" s="5">
        <v>5</v>
      </c>
      <c r="AF35" s="4">
        <v>5</v>
      </c>
      <c r="AG35" s="5">
        <v>4.8</v>
      </c>
      <c r="AH35" s="5">
        <v>4.2</v>
      </c>
      <c r="AI35" s="5">
        <v>5</v>
      </c>
      <c r="AJ35" s="5">
        <v>3.2</v>
      </c>
      <c r="AK35" s="5">
        <f t="shared" si="10"/>
        <v>11.52</v>
      </c>
      <c r="AL35" s="73">
        <f t="shared" si="11"/>
        <v>4.4307692307692301</v>
      </c>
      <c r="AM35" s="4"/>
      <c r="AN35" s="5">
        <v>3.5</v>
      </c>
      <c r="AO35" s="5">
        <v>3.5</v>
      </c>
      <c r="AP35" s="5">
        <v>3.5</v>
      </c>
      <c r="AQ35" s="5">
        <v>3.5</v>
      </c>
      <c r="AR35" s="5">
        <v>5</v>
      </c>
      <c r="AS35" s="5">
        <v>1.5</v>
      </c>
      <c r="AT35" s="5">
        <f t="shared" si="12"/>
        <v>8.2000000000000011</v>
      </c>
      <c r="AU35" s="73">
        <f t="shared" si="13"/>
        <v>3.1538461538461542</v>
      </c>
      <c r="AV35" s="4"/>
      <c r="AW35" s="5">
        <v>4</v>
      </c>
      <c r="AX35" s="5">
        <v>3.8</v>
      </c>
      <c r="AY35" s="5">
        <v>3.5</v>
      </c>
      <c r="AZ35" s="5">
        <v>4.2</v>
      </c>
      <c r="BA35" s="5">
        <v>5</v>
      </c>
      <c r="BB35" s="5">
        <v>4.5</v>
      </c>
      <c r="BC35" s="5">
        <f t="shared" si="14"/>
        <v>10.7</v>
      </c>
      <c r="BD35" s="73">
        <f t="shared" si="15"/>
        <v>4.458333333333333</v>
      </c>
    </row>
    <row r="36" spans="1:57" ht="18" thickTop="1" thickBot="1">
      <c r="A36" s="102"/>
      <c r="B36" s="101" t="s">
        <v>61</v>
      </c>
      <c r="C36" s="2"/>
      <c r="D36" s="66">
        <f t="shared" si="16"/>
        <v>0</v>
      </c>
      <c r="E36" s="67">
        <f t="shared" si="17"/>
        <v>0</v>
      </c>
      <c r="F36" s="68">
        <f t="shared" si="18"/>
        <v>0</v>
      </c>
      <c r="G36" s="69">
        <f t="shared" si="3"/>
        <v>2.4230769230769234</v>
      </c>
      <c r="H36" s="70">
        <f t="shared" si="19"/>
        <v>0</v>
      </c>
      <c r="I36" s="71">
        <f t="shared" si="20"/>
        <v>0.33923076923076928</v>
      </c>
      <c r="J36" s="3"/>
      <c r="K36" s="72">
        <f t="shared" si="21"/>
        <v>0.33923076923076928</v>
      </c>
      <c r="L36" s="4"/>
      <c r="M36" s="5"/>
      <c r="N36" s="4"/>
      <c r="O36" s="5"/>
      <c r="P36" s="5"/>
      <c r="Q36" s="5"/>
      <c r="R36" s="5"/>
      <c r="S36" s="5">
        <f t="shared" si="6"/>
        <v>0</v>
      </c>
      <c r="T36" s="73">
        <f t="shared" si="7"/>
        <v>0</v>
      </c>
      <c r="U36" s="4"/>
      <c r="V36" s="5"/>
      <c r="W36" s="4"/>
      <c r="X36" s="5"/>
      <c r="Y36" s="5"/>
      <c r="Z36" s="5"/>
      <c r="AA36" s="5"/>
      <c r="AB36" s="5">
        <f t="shared" si="8"/>
        <v>0</v>
      </c>
      <c r="AC36" s="73">
        <f t="shared" si="9"/>
        <v>0</v>
      </c>
      <c r="AD36" s="4"/>
      <c r="AE36" s="5"/>
      <c r="AF36" s="4"/>
      <c r="AG36" s="5"/>
      <c r="AH36" s="5"/>
      <c r="AI36" s="5"/>
      <c r="AJ36" s="5"/>
      <c r="AK36" s="5">
        <f t="shared" si="10"/>
        <v>0</v>
      </c>
      <c r="AL36" s="73">
        <f t="shared" si="11"/>
        <v>0</v>
      </c>
      <c r="AM36" s="4"/>
      <c r="AN36" s="5">
        <v>3.5</v>
      </c>
      <c r="AO36" s="5">
        <v>3.5</v>
      </c>
      <c r="AP36" s="5">
        <v>3.5</v>
      </c>
      <c r="AQ36" s="5">
        <v>3.5</v>
      </c>
      <c r="AR36" s="5"/>
      <c r="AS36" s="5"/>
      <c r="AT36" s="5">
        <f t="shared" si="12"/>
        <v>6.3000000000000007</v>
      </c>
      <c r="AU36" s="73">
        <f t="shared" si="13"/>
        <v>2.4230769230769234</v>
      </c>
      <c r="AV36" s="4"/>
      <c r="AW36" s="5"/>
      <c r="AX36" s="5"/>
      <c r="AY36" s="5"/>
      <c r="AZ36" s="5"/>
      <c r="BA36" s="5"/>
      <c r="BB36" s="5"/>
      <c r="BC36" s="5">
        <f t="shared" si="14"/>
        <v>0</v>
      </c>
      <c r="BD36" s="73">
        <f t="shared" si="15"/>
        <v>0</v>
      </c>
    </row>
    <row r="37" spans="1:57" s="176" customFormat="1" ht="18" thickTop="1" thickBot="1">
      <c r="A37" s="184">
        <v>84504592011</v>
      </c>
      <c r="B37" s="185" t="s">
        <v>34</v>
      </c>
      <c r="C37" s="186"/>
      <c r="D37" s="187">
        <f t="shared" si="16"/>
        <v>3.8249999999999997</v>
      </c>
      <c r="E37" s="188">
        <f t="shared" si="17"/>
        <v>3.6583333333333332</v>
      </c>
      <c r="F37" s="189">
        <f t="shared" si="18"/>
        <v>4.046153846153846</v>
      </c>
      <c r="G37" s="190">
        <f t="shared" si="3"/>
        <v>4.0307692307692298</v>
      </c>
      <c r="H37" s="191">
        <f t="shared" si="19"/>
        <v>4.3999999999999995</v>
      </c>
      <c r="I37" s="192">
        <f t="shared" si="20"/>
        <v>2.7944358974358967</v>
      </c>
      <c r="J37" s="193">
        <v>19</v>
      </c>
      <c r="K37" s="194">
        <f t="shared" si="21"/>
        <v>3.8499914529914525</v>
      </c>
      <c r="L37" s="195"/>
      <c r="M37" s="196">
        <v>4</v>
      </c>
      <c r="N37" s="195">
        <v>4.9000000000000004</v>
      </c>
      <c r="O37" s="196">
        <v>4.5</v>
      </c>
      <c r="P37" s="196">
        <v>4.3</v>
      </c>
      <c r="Q37" s="196">
        <v>0</v>
      </c>
      <c r="R37" s="196">
        <v>3.6</v>
      </c>
      <c r="S37" s="196">
        <f t="shared" si="6"/>
        <v>9.18</v>
      </c>
      <c r="T37" s="197">
        <f t="shared" si="7"/>
        <v>3.8249999999999997</v>
      </c>
      <c r="U37" s="195"/>
      <c r="V37" s="196">
        <v>3.7</v>
      </c>
      <c r="W37" s="195">
        <v>3.8</v>
      </c>
      <c r="X37" s="196">
        <v>4</v>
      </c>
      <c r="Y37" s="196">
        <v>4.4000000000000004</v>
      </c>
      <c r="Z37" s="196">
        <v>4</v>
      </c>
      <c r="AA37" s="196">
        <v>3.5</v>
      </c>
      <c r="AB37" s="196">
        <f t="shared" si="8"/>
        <v>8.7799999999999994</v>
      </c>
      <c r="AC37" s="197">
        <f t="shared" si="9"/>
        <v>3.6583333333333332</v>
      </c>
      <c r="AD37" s="195"/>
      <c r="AE37" s="196">
        <v>4</v>
      </c>
      <c r="AF37" s="195">
        <v>5</v>
      </c>
      <c r="AG37" s="196">
        <v>3.8</v>
      </c>
      <c r="AH37" s="196">
        <v>4.2</v>
      </c>
      <c r="AI37" s="196">
        <v>5</v>
      </c>
      <c r="AJ37" s="196">
        <v>3.2</v>
      </c>
      <c r="AK37" s="196">
        <f t="shared" si="10"/>
        <v>10.52</v>
      </c>
      <c r="AL37" s="197">
        <f t="shared" si="11"/>
        <v>4.046153846153846</v>
      </c>
      <c r="AM37" s="195"/>
      <c r="AN37" s="196">
        <v>4</v>
      </c>
      <c r="AO37" s="195">
        <v>4</v>
      </c>
      <c r="AP37" s="196">
        <v>4</v>
      </c>
      <c r="AQ37" s="196">
        <v>4</v>
      </c>
      <c r="AR37" s="196">
        <v>5</v>
      </c>
      <c r="AS37" s="196">
        <v>3.8</v>
      </c>
      <c r="AT37" s="196">
        <f t="shared" si="12"/>
        <v>10.479999999999999</v>
      </c>
      <c r="AU37" s="197">
        <f t="shared" si="13"/>
        <v>4.0307692307692298</v>
      </c>
      <c r="AV37" s="195"/>
      <c r="AW37" s="196">
        <v>4</v>
      </c>
      <c r="AX37" s="196">
        <v>4.5</v>
      </c>
      <c r="AY37" s="196">
        <v>3.9</v>
      </c>
      <c r="AZ37" s="196">
        <v>4.5</v>
      </c>
      <c r="BA37" s="196">
        <v>0</v>
      </c>
      <c r="BB37" s="196">
        <v>5</v>
      </c>
      <c r="BC37" s="196">
        <f t="shared" si="14"/>
        <v>10.559999999999999</v>
      </c>
      <c r="BD37" s="197">
        <f t="shared" si="15"/>
        <v>4.3999999999999995</v>
      </c>
    </row>
    <row r="38" spans="1:57" s="176" customFormat="1" ht="18" thickTop="1" thickBot="1">
      <c r="A38" s="184">
        <v>84504502011</v>
      </c>
      <c r="B38" s="240" t="s">
        <v>62</v>
      </c>
      <c r="C38" s="186"/>
      <c r="D38" s="187">
        <f t="shared" si="16"/>
        <v>3.3166666666666664</v>
      </c>
      <c r="E38" s="188">
        <f t="shared" si="17"/>
        <v>2.8833333333333333</v>
      </c>
      <c r="F38" s="189">
        <f t="shared" si="18"/>
        <v>3.6692307692307695</v>
      </c>
      <c r="G38" s="190">
        <f t="shared" si="3"/>
        <v>3.8461538461538463</v>
      </c>
      <c r="H38" s="191">
        <f t="shared" si="19"/>
        <v>3.3416666666666663</v>
      </c>
      <c r="I38" s="192">
        <f t="shared" si="20"/>
        <v>2.3879871794871788</v>
      </c>
      <c r="J38" s="193">
        <v>18</v>
      </c>
      <c r="K38" s="194">
        <f t="shared" si="21"/>
        <v>3.3879871794871788</v>
      </c>
      <c r="L38" s="195"/>
      <c r="M38" s="196">
        <v>3.3</v>
      </c>
      <c r="N38" s="195">
        <v>2</v>
      </c>
      <c r="O38" s="196">
        <v>3.8</v>
      </c>
      <c r="P38" s="196">
        <v>4.3</v>
      </c>
      <c r="Q38" s="196">
        <v>5</v>
      </c>
      <c r="R38" s="196">
        <v>3</v>
      </c>
      <c r="S38" s="196">
        <f t="shared" si="6"/>
        <v>7.96</v>
      </c>
      <c r="T38" s="197">
        <f t="shared" si="7"/>
        <v>3.3166666666666664</v>
      </c>
      <c r="U38" s="195"/>
      <c r="V38" s="196">
        <v>3.2</v>
      </c>
      <c r="W38" s="195">
        <v>0.8</v>
      </c>
      <c r="X38" s="196">
        <v>4</v>
      </c>
      <c r="Y38" s="196">
        <v>4.7</v>
      </c>
      <c r="Z38" s="196">
        <v>5</v>
      </c>
      <c r="AA38" s="196">
        <v>2</v>
      </c>
      <c r="AB38" s="196">
        <f t="shared" si="8"/>
        <v>6.9200000000000008</v>
      </c>
      <c r="AC38" s="197">
        <f t="shared" si="9"/>
        <v>2.8833333333333333</v>
      </c>
      <c r="AD38" s="195"/>
      <c r="AE38" s="196">
        <v>3.8</v>
      </c>
      <c r="AF38" s="195">
        <v>2</v>
      </c>
      <c r="AG38" s="196">
        <v>4.5</v>
      </c>
      <c r="AH38" s="196">
        <v>4.2</v>
      </c>
      <c r="AI38" s="196">
        <v>5</v>
      </c>
      <c r="AJ38" s="196">
        <v>3.3</v>
      </c>
      <c r="AK38" s="196">
        <f t="shared" si="10"/>
        <v>9.5400000000000009</v>
      </c>
      <c r="AL38" s="197">
        <f t="shared" si="11"/>
        <v>3.6692307692307695</v>
      </c>
      <c r="AM38" s="195"/>
      <c r="AN38" s="196">
        <v>3.5</v>
      </c>
      <c r="AO38" s="196">
        <v>3.5</v>
      </c>
      <c r="AP38" s="196">
        <v>3.5</v>
      </c>
      <c r="AQ38" s="196">
        <v>3.5</v>
      </c>
      <c r="AR38" s="196">
        <v>5</v>
      </c>
      <c r="AS38" s="196">
        <v>4.5</v>
      </c>
      <c r="AT38" s="196">
        <f t="shared" si="12"/>
        <v>10</v>
      </c>
      <c r="AU38" s="197">
        <f t="shared" si="13"/>
        <v>3.8461538461538463</v>
      </c>
      <c r="AV38" s="195"/>
      <c r="AW38" s="196">
        <v>4.2</v>
      </c>
      <c r="AX38" s="196"/>
      <c r="AY38" s="196">
        <v>4.5</v>
      </c>
      <c r="AZ38" s="196"/>
      <c r="BA38" s="196">
        <v>5</v>
      </c>
      <c r="BB38" s="196">
        <v>4.5</v>
      </c>
      <c r="BC38" s="196">
        <f t="shared" si="14"/>
        <v>8.02</v>
      </c>
      <c r="BD38" s="197">
        <f t="shared" si="15"/>
        <v>3.3416666666666663</v>
      </c>
    </row>
    <row r="39" spans="1:57" ht="18" thickTop="1" thickBot="1">
      <c r="A39" s="103"/>
      <c r="B39" s="227" t="s">
        <v>63</v>
      </c>
      <c r="C39" s="76"/>
      <c r="D39" s="66">
        <f t="shared" si="16"/>
        <v>0</v>
      </c>
      <c r="E39" s="67">
        <f t="shared" si="17"/>
        <v>0</v>
      </c>
      <c r="F39" s="68">
        <f t="shared" si="18"/>
        <v>0</v>
      </c>
      <c r="G39" s="69">
        <f t="shared" si="3"/>
        <v>2.4230769230769234</v>
      </c>
      <c r="H39" s="67">
        <f t="shared" si="19"/>
        <v>0</v>
      </c>
      <c r="I39" s="77">
        <f t="shared" si="20"/>
        <v>0.33923076923076928</v>
      </c>
      <c r="J39" s="78"/>
      <c r="K39" s="72">
        <f t="shared" si="21"/>
        <v>0.33923076923076928</v>
      </c>
      <c r="L39" s="79"/>
      <c r="M39" s="80"/>
      <c r="N39" s="79"/>
      <c r="O39" s="80"/>
      <c r="P39" s="80"/>
      <c r="Q39" s="80"/>
      <c r="R39" s="80"/>
      <c r="S39" s="5">
        <f t="shared" si="6"/>
        <v>0</v>
      </c>
      <c r="T39" s="81">
        <f t="shared" si="7"/>
        <v>0</v>
      </c>
      <c r="U39" s="79"/>
      <c r="V39" s="80"/>
      <c r="W39" s="79"/>
      <c r="X39" s="80"/>
      <c r="Y39" s="80"/>
      <c r="Z39" s="80"/>
      <c r="AA39" s="80"/>
      <c r="AB39" s="80">
        <f t="shared" si="8"/>
        <v>0</v>
      </c>
      <c r="AC39" s="81">
        <f t="shared" si="9"/>
        <v>0</v>
      </c>
      <c r="AD39" s="79"/>
      <c r="AE39" s="80"/>
      <c r="AF39" s="79"/>
      <c r="AG39" s="80"/>
      <c r="AH39" s="80"/>
      <c r="AI39" s="80"/>
      <c r="AJ39" s="80"/>
      <c r="AK39" s="5">
        <f t="shared" si="10"/>
        <v>0</v>
      </c>
      <c r="AL39" s="73">
        <f t="shared" si="11"/>
        <v>0</v>
      </c>
      <c r="AM39" s="79"/>
      <c r="AN39" s="5">
        <v>3.5</v>
      </c>
      <c r="AO39" s="5">
        <v>3.5</v>
      </c>
      <c r="AP39" s="5">
        <v>3.5</v>
      </c>
      <c r="AQ39" s="5">
        <v>3.5</v>
      </c>
      <c r="AR39" s="80"/>
      <c r="AS39" s="80"/>
      <c r="AT39" s="5">
        <f t="shared" si="12"/>
        <v>6.3000000000000007</v>
      </c>
      <c r="AU39" s="73">
        <f t="shared" si="13"/>
        <v>2.4230769230769234</v>
      </c>
      <c r="AV39" s="79"/>
      <c r="AW39" s="80"/>
      <c r="AX39" s="80"/>
      <c r="AY39" s="80"/>
      <c r="AZ39" s="80"/>
      <c r="BA39" s="80"/>
      <c r="BB39" s="80"/>
      <c r="BC39" s="5">
        <f t="shared" si="14"/>
        <v>0</v>
      </c>
      <c r="BD39" s="73">
        <f t="shared" si="15"/>
        <v>0</v>
      </c>
    </row>
    <row r="40" spans="1:57" s="176" customFormat="1" ht="18" thickTop="1" thickBot="1">
      <c r="B40" s="241" t="s">
        <v>148</v>
      </c>
      <c r="C40" s="177"/>
      <c r="D40" s="196">
        <f t="shared" ref="D40:D44" si="22">T40</f>
        <v>3.5750000000000006</v>
      </c>
      <c r="E40" s="196">
        <f t="shared" ref="E40:E44" si="23">AC40</f>
        <v>3.9749999999999996</v>
      </c>
      <c r="F40" s="196">
        <f t="shared" ref="F40:F44" si="24">AL40</f>
        <v>3.5846153846153848</v>
      </c>
      <c r="G40" s="190">
        <f t="shared" si="3"/>
        <v>3.6076923076923082</v>
      </c>
      <c r="H40" s="196">
        <f t="shared" ref="H40:H44" si="25">BD40</f>
        <v>4.666666666666667</v>
      </c>
      <c r="I40" s="242">
        <f t="shared" ref="I40:I44" si="26">(D40+E40+F40+G40+H40)*0.7/5</f>
        <v>2.7172564102564105</v>
      </c>
      <c r="J40" s="242">
        <v>18</v>
      </c>
      <c r="K40" s="194">
        <f t="shared" si="21"/>
        <v>3.7172564102564105</v>
      </c>
      <c r="L40" s="177"/>
      <c r="M40" s="177">
        <v>3.6</v>
      </c>
      <c r="N40" s="177">
        <v>2</v>
      </c>
      <c r="O40" s="177">
        <v>4</v>
      </c>
      <c r="P40" s="177">
        <v>4.3</v>
      </c>
      <c r="Q40" s="177">
        <v>5</v>
      </c>
      <c r="R40" s="177">
        <v>3.6</v>
      </c>
      <c r="S40" s="196">
        <f t="shared" si="6"/>
        <v>8.5800000000000018</v>
      </c>
      <c r="T40" s="196">
        <f t="shared" si="7"/>
        <v>3.5750000000000006</v>
      </c>
      <c r="U40" s="177"/>
      <c r="V40" s="177">
        <v>3.8</v>
      </c>
      <c r="W40" s="177">
        <v>4</v>
      </c>
      <c r="X40" s="177">
        <v>4.7</v>
      </c>
      <c r="Y40" s="177">
        <v>4.2</v>
      </c>
      <c r="Z40" s="177">
        <v>5</v>
      </c>
      <c r="AA40" s="177">
        <v>3.5</v>
      </c>
      <c r="AB40" s="196">
        <f t="shared" si="8"/>
        <v>9.5399999999999991</v>
      </c>
      <c r="AC40" s="196">
        <f t="shared" si="9"/>
        <v>3.9749999999999996</v>
      </c>
      <c r="AD40" s="177"/>
      <c r="AE40" s="177">
        <v>3.6</v>
      </c>
      <c r="AF40" s="177">
        <v>2</v>
      </c>
      <c r="AG40" s="177">
        <v>4.4000000000000004</v>
      </c>
      <c r="AH40" s="177">
        <v>4.2</v>
      </c>
      <c r="AI40" s="177">
        <v>5</v>
      </c>
      <c r="AJ40" s="177">
        <v>3.2</v>
      </c>
      <c r="AK40" s="196">
        <f t="shared" si="10"/>
        <v>9.32</v>
      </c>
      <c r="AL40" s="197">
        <f t="shared" si="11"/>
        <v>3.5846153846153848</v>
      </c>
      <c r="AM40" s="177"/>
      <c r="AN40" s="196">
        <v>3.5</v>
      </c>
      <c r="AO40" s="196">
        <v>3.5</v>
      </c>
      <c r="AP40" s="196">
        <v>3.5</v>
      </c>
      <c r="AQ40" s="196">
        <v>3.5</v>
      </c>
      <c r="AR40" s="177">
        <v>4</v>
      </c>
      <c r="AS40" s="177">
        <v>3.8</v>
      </c>
      <c r="AT40" s="196">
        <f t="shared" si="12"/>
        <v>9.3800000000000008</v>
      </c>
      <c r="AU40" s="197">
        <f t="shared" si="13"/>
        <v>3.6076923076923082</v>
      </c>
      <c r="AV40" s="177"/>
      <c r="AW40" s="177">
        <v>4</v>
      </c>
      <c r="AX40" s="177">
        <v>4.5</v>
      </c>
      <c r="AY40" s="177">
        <v>4.5</v>
      </c>
      <c r="AZ40" s="177">
        <v>4.5</v>
      </c>
      <c r="BA40" s="177">
        <v>3.5</v>
      </c>
      <c r="BB40" s="177">
        <v>4.5</v>
      </c>
      <c r="BC40" s="196">
        <f t="shared" si="14"/>
        <v>11.2</v>
      </c>
      <c r="BD40" s="197">
        <f t="shared" si="15"/>
        <v>4.666666666666667</v>
      </c>
      <c r="BE40" s="177"/>
    </row>
    <row r="41" spans="1:57" s="176" customFormat="1" ht="18" thickTop="1" thickBot="1">
      <c r="B41" s="241" t="s">
        <v>139</v>
      </c>
      <c r="C41" s="177"/>
      <c r="D41" s="196">
        <f t="shared" si="22"/>
        <v>1.0166666666666666</v>
      </c>
      <c r="E41" s="196">
        <f t="shared" si="23"/>
        <v>0.875</v>
      </c>
      <c r="F41" s="196">
        <f t="shared" si="24"/>
        <v>1.5384615384615381</v>
      </c>
      <c r="G41" s="190">
        <f t="shared" si="3"/>
        <v>3.9615384615384617</v>
      </c>
      <c r="H41" s="196">
        <f t="shared" si="25"/>
        <v>2.9000000000000004</v>
      </c>
      <c r="I41" s="242">
        <f t="shared" si="26"/>
        <v>1.4408333333333334</v>
      </c>
      <c r="J41" s="242">
        <v>10</v>
      </c>
      <c r="K41" s="194">
        <f t="shared" si="21"/>
        <v>1.996388888888889</v>
      </c>
      <c r="L41" s="177"/>
      <c r="M41" s="177"/>
      <c r="N41" s="177"/>
      <c r="O41" s="177">
        <v>4.0999999999999996</v>
      </c>
      <c r="P41" s="177"/>
      <c r="Q41" s="177">
        <v>4</v>
      </c>
      <c r="R41" s="177"/>
      <c r="S41" s="196">
        <f t="shared" si="6"/>
        <v>2.44</v>
      </c>
      <c r="T41" s="196">
        <f t="shared" si="7"/>
        <v>1.0166666666666666</v>
      </c>
      <c r="U41" s="177"/>
      <c r="V41" s="177">
        <v>3.5</v>
      </c>
      <c r="W41" s="177"/>
      <c r="X41" s="177"/>
      <c r="Y41" s="177"/>
      <c r="Z41" s="177"/>
      <c r="AA41" s="177"/>
      <c r="AB41" s="196">
        <f t="shared" si="8"/>
        <v>2.1</v>
      </c>
      <c r="AC41" s="196">
        <f t="shared" si="9"/>
        <v>0.875</v>
      </c>
      <c r="AD41" s="177"/>
      <c r="AE41" s="177">
        <v>3</v>
      </c>
      <c r="AF41" s="196">
        <v>1</v>
      </c>
      <c r="AG41" s="177"/>
      <c r="AH41" s="177"/>
      <c r="AI41" s="177"/>
      <c r="AJ41" s="177">
        <v>3</v>
      </c>
      <c r="AK41" s="196">
        <f t="shared" si="10"/>
        <v>3.9999999999999996</v>
      </c>
      <c r="AL41" s="197">
        <f t="shared" si="11"/>
        <v>1.5384615384615381</v>
      </c>
      <c r="AM41" s="177"/>
      <c r="AN41" s="196">
        <v>3.5</v>
      </c>
      <c r="AO41" s="196">
        <v>3.5</v>
      </c>
      <c r="AP41" s="196">
        <v>3.5</v>
      </c>
      <c r="AQ41" s="196">
        <v>3.5</v>
      </c>
      <c r="AR41" s="177">
        <v>5</v>
      </c>
      <c r="AS41" s="177">
        <v>5</v>
      </c>
      <c r="AT41" s="196">
        <f t="shared" si="12"/>
        <v>10.3</v>
      </c>
      <c r="AU41" s="197">
        <f t="shared" si="13"/>
        <v>3.9615384615384617</v>
      </c>
      <c r="AV41" s="177"/>
      <c r="AW41" s="177">
        <v>4</v>
      </c>
      <c r="AX41" s="177">
        <v>4.2</v>
      </c>
      <c r="AY41" s="177">
        <v>3</v>
      </c>
      <c r="AZ41" s="177">
        <v>4.2</v>
      </c>
      <c r="BA41" s="177"/>
      <c r="BB41" s="177"/>
      <c r="BC41" s="196">
        <f t="shared" si="14"/>
        <v>6.9600000000000009</v>
      </c>
      <c r="BD41" s="197">
        <f t="shared" si="15"/>
        <v>2.9000000000000004</v>
      </c>
      <c r="BE41" s="177"/>
    </row>
    <row r="42" spans="1:57" ht="18" thickTop="1" thickBot="1">
      <c r="B42" s="228" t="s">
        <v>137</v>
      </c>
      <c r="C42" s="82"/>
      <c r="D42" s="5">
        <f t="shared" si="22"/>
        <v>0</v>
      </c>
      <c r="E42" s="5">
        <f t="shared" si="23"/>
        <v>0.78333333333333333</v>
      </c>
      <c r="F42" s="5">
        <f t="shared" si="24"/>
        <v>1.4153846153846155</v>
      </c>
      <c r="G42" s="69">
        <f t="shared" si="3"/>
        <v>2.4230769230769234</v>
      </c>
      <c r="H42" s="5">
        <f t="shared" si="25"/>
        <v>0</v>
      </c>
      <c r="I42" s="83">
        <f t="shared" si="26"/>
        <v>0.64705128205128204</v>
      </c>
      <c r="J42" s="83"/>
      <c r="K42" s="72">
        <f t="shared" si="21"/>
        <v>0.64705128205128204</v>
      </c>
      <c r="L42" s="82"/>
      <c r="M42" s="82"/>
      <c r="N42" s="82"/>
      <c r="O42" s="82"/>
      <c r="P42" s="82"/>
      <c r="Q42" s="82"/>
      <c r="R42" s="82"/>
      <c r="S42" s="5">
        <f t="shared" si="6"/>
        <v>0</v>
      </c>
      <c r="T42" s="5">
        <f t="shared" si="7"/>
        <v>0</v>
      </c>
      <c r="U42" s="82"/>
      <c r="V42" s="82"/>
      <c r="W42" s="82"/>
      <c r="X42" s="82"/>
      <c r="Y42" s="82">
        <v>4.7</v>
      </c>
      <c r="Z42" s="82"/>
      <c r="AA42" s="82"/>
      <c r="AB42" s="5">
        <f t="shared" si="8"/>
        <v>1.8800000000000001</v>
      </c>
      <c r="AC42" s="5">
        <f t="shared" si="9"/>
        <v>0.78333333333333333</v>
      </c>
      <c r="AD42" s="82"/>
      <c r="AE42" s="82"/>
      <c r="AF42" s="82"/>
      <c r="AG42" s="82">
        <v>4.5</v>
      </c>
      <c r="AH42" s="82">
        <v>4.7</v>
      </c>
      <c r="AI42" s="82"/>
      <c r="AJ42" s="82"/>
      <c r="AK42" s="5">
        <f t="shared" si="10"/>
        <v>3.68</v>
      </c>
      <c r="AL42" s="73">
        <f t="shared" si="11"/>
        <v>1.4153846153846155</v>
      </c>
      <c r="AM42" s="82"/>
      <c r="AN42" s="5">
        <v>3.5</v>
      </c>
      <c r="AO42" s="5">
        <v>3.5</v>
      </c>
      <c r="AP42" s="5">
        <v>3.5</v>
      </c>
      <c r="AQ42" s="5">
        <v>3.5</v>
      </c>
      <c r="AR42" s="82"/>
      <c r="AS42" s="82"/>
      <c r="AT42" s="5">
        <f t="shared" si="12"/>
        <v>6.3000000000000007</v>
      </c>
      <c r="AU42" s="73">
        <f t="shared" si="13"/>
        <v>2.4230769230769234</v>
      </c>
      <c r="AV42" s="82"/>
      <c r="AW42" s="82"/>
      <c r="AX42" s="82"/>
      <c r="AY42" s="82"/>
      <c r="AZ42" s="82"/>
      <c r="BA42" s="82"/>
      <c r="BB42" s="82"/>
      <c r="BC42" s="5">
        <f t="shared" si="14"/>
        <v>0</v>
      </c>
      <c r="BD42" s="73">
        <f t="shared" si="15"/>
        <v>0</v>
      </c>
      <c r="BE42" s="82"/>
    </row>
    <row r="43" spans="1:57" ht="18" thickTop="1" thickBot="1">
      <c r="B43" s="228" t="s">
        <v>145</v>
      </c>
      <c r="C43" s="82"/>
      <c r="D43" s="5">
        <f t="shared" si="22"/>
        <v>0</v>
      </c>
      <c r="E43" s="5">
        <f t="shared" si="23"/>
        <v>0.78333333333333333</v>
      </c>
      <c r="F43" s="5">
        <f t="shared" si="24"/>
        <v>0.72307692307692306</v>
      </c>
      <c r="G43" s="69">
        <f t="shared" si="3"/>
        <v>2.4230769230769234</v>
      </c>
      <c r="H43" s="5">
        <f t="shared" si="25"/>
        <v>0</v>
      </c>
      <c r="I43" s="83">
        <f t="shared" si="26"/>
        <v>0.55012820512820515</v>
      </c>
      <c r="J43" s="83"/>
      <c r="K43" s="72">
        <f t="shared" si="21"/>
        <v>0.55012820512820515</v>
      </c>
      <c r="L43" s="82"/>
      <c r="M43" s="82"/>
      <c r="N43" s="82"/>
      <c r="O43" s="82"/>
      <c r="P43" s="82"/>
      <c r="Q43" s="82"/>
      <c r="R43" s="82"/>
      <c r="S43" s="5">
        <f t="shared" si="6"/>
        <v>0</v>
      </c>
      <c r="T43" s="5">
        <f t="shared" si="7"/>
        <v>0</v>
      </c>
      <c r="U43" s="82"/>
      <c r="V43" s="82"/>
      <c r="W43" s="82"/>
      <c r="X43" s="82"/>
      <c r="Y43" s="82">
        <v>4.7</v>
      </c>
      <c r="Z43" s="82"/>
      <c r="AA43" s="82"/>
      <c r="AB43" s="5">
        <f t="shared" si="8"/>
        <v>1.8800000000000001</v>
      </c>
      <c r="AC43" s="5">
        <f t="shared" si="9"/>
        <v>0.78333333333333333</v>
      </c>
      <c r="AD43" s="82"/>
      <c r="AE43" s="82"/>
      <c r="AF43" s="82"/>
      <c r="AG43" s="82"/>
      <c r="AH43" s="82">
        <v>4.7</v>
      </c>
      <c r="AI43" s="82"/>
      <c r="AJ43" s="82"/>
      <c r="AK43" s="5">
        <f t="shared" si="10"/>
        <v>1.8800000000000001</v>
      </c>
      <c r="AL43" s="73">
        <f t="shared" si="11"/>
        <v>0.72307692307692306</v>
      </c>
      <c r="AM43" s="82"/>
      <c r="AN43" s="5">
        <v>3.5</v>
      </c>
      <c r="AO43" s="5">
        <v>3.5</v>
      </c>
      <c r="AP43" s="5">
        <v>3.5</v>
      </c>
      <c r="AQ43" s="5">
        <v>3.5</v>
      </c>
      <c r="AR43" s="82"/>
      <c r="AS43" s="82"/>
      <c r="AT43" s="5">
        <f t="shared" si="12"/>
        <v>6.3000000000000007</v>
      </c>
      <c r="AU43" s="73">
        <f t="shared" si="13"/>
        <v>2.4230769230769234</v>
      </c>
      <c r="AV43" s="82"/>
      <c r="AW43" s="82"/>
      <c r="AX43" s="82"/>
      <c r="AY43" s="82"/>
      <c r="AZ43" s="82"/>
      <c r="BA43" s="82"/>
      <c r="BB43" s="82"/>
      <c r="BC43" s="5">
        <f t="shared" si="14"/>
        <v>0</v>
      </c>
      <c r="BD43" s="73">
        <f t="shared" si="15"/>
        <v>0</v>
      </c>
      <c r="BE43" s="82"/>
    </row>
    <row r="44" spans="1:57" ht="18" thickTop="1" thickBot="1">
      <c r="B44" s="228" t="s">
        <v>138</v>
      </c>
      <c r="C44" s="82"/>
      <c r="D44" s="5">
        <f t="shared" si="22"/>
        <v>0</v>
      </c>
      <c r="E44" s="5">
        <f t="shared" si="23"/>
        <v>0</v>
      </c>
      <c r="F44" s="5">
        <f t="shared" si="24"/>
        <v>1.4153846153846155</v>
      </c>
      <c r="G44" s="69">
        <f t="shared" si="3"/>
        <v>2.4230769230769234</v>
      </c>
      <c r="H44" s="5">
        <f t="shared" si="25"/>
        <v>0</v>
      </c>
      <c r="I44" s="83">
        <f t="shared" si="26"/>
        <v>0.53738461538461535</v>
      </c>
      <c r="J44" s="83"/>
      <c r="K44" s="72">
        <f t="shared" si="21"/>
        <v>0.53738461538461535</v>
      </c>
      <c r="L44" s="82"/>
      <c r="M44" s="82"/>
      <c r="N44" s="82"/>
      <c r="O44" s="82"/>
      <c r="P44" s="82"/>
      <c r="Q44" s="82"/>
      <c r="R44" s="82"/>
      <c r="S44" s="5">
        <f t="shared" si="6"/>
        <v>0</v>
      </c>
      <c r="T44" s="5">
        <f t="shared" si="7"/>
        <v>0</v>
      </c>
      <c r="U44" s="82"/>
      <c r="V44" s="82"/>
      <c r="W44" s="82"/>
      <c r="X44" s="82"/>
      <c r="Y44" s="82"/>
      <c r="Z44" s="82"/>
      <c r="AA44" s="82"/>
      <c r="AB44" s="5">
        <f t="shared" si="8"/>
        <v>0</v>
      </c>
      <c r="AC44" s="5">
        <f t="shared" si="9"/>
        <v>0</v>
      </c>
      <c r="AD44" s="82"/>
      <c r="AE44" s="82"/>
      <c r="AF44" s="82"/>
      <c r="AG44" s="82">
        <v>4.5</v>
      </c>
      <c r="AH44" s="82">
        <v>4.7</v>
      </c>
      <c r="AI44" s="82"/>
      <c r="AJ44" s="82"/>
      <c r="AK44" s="5">
        <f t="shared" si="10"/>
        <v>3.68</v>
      </c>
      <c r="AL44" s="73">
        <f t="shared" si="11"/>
        <v>1.4153846153846155</v>
      </c>
      <c r="AM44" s="82"/>
      <c r="AN44" s="5">
        <v>3.5</v>
      </c>
      <c r="AO44" s="5">
        <v>3.5</v>
      </c>
      <c r="AP44" s="5">
        <v>3.5</v>
      </c>
      <c r="AQ44" s="5">
        <v>3.5</v>
      </c>
      <c r="AR44" s="82"/>
      <c r="AS44" s="82"/>
      <c r="AT44" s="5">
        <f t="shared" si="12"/>
        <v>6.3000000000000007</v>
      </c>
      <c r="AU44" s="73">
        <f t="shared" si="13"/>
        <v>2.4230769230769234</v>
      </c>
      <c r="AV44" s="82"/>
      <c r="AW44" s="82"/>
      <c r="AX44" s="82"/>
      <c r="AY44" s="82"/>
      <c r="AZ44" s="82"/>
      <c r="BA44" s="82"/>
      <c r="BB44" s="82"/>
      <c r="BC44" s="5">
        <f t="shared" si="14"/>
        <v>0</v>
      </c>
      <c r="BD44" s="73">
        <f t="shared" si="15"/>
        <v>0</v>
      </c>
      <c r="BE44" s="82"/>
    </row>
    <row r="45" spans="1:57" s="116" customFormat="1" ht="17.25" customHeight="1" thickTop="1" thickBot="1">
      <c r="A45" s="211">
        <v>84504412011</v>
      </c>
      <c r="B45" s="212" t="s">
        <v>180</v>
      </c>
      <c r="C45" s="208"/>
      <c r="D45" s="115">
        <f>U45</f>
        <v>3.3833333333333342</v>
      </c>
      <c r="E45" s="115">
        <f>AD45</f>
        <v>4.0770000000000008</v>
      </c>
      <c r="F45" s="115">
        <f>AM45</f>
        <v>2.9307692307692301</v>
      </c>
      <c r="G45" s="115">
        <f>AV45</f>
        <v>4.592307692307692</v>
      </c>
      <c r="H45" s="115">
        <f>AV45</f>
        <v>4.592307692307692</v>
      </c>
      <c r="I45" s="115">
        <f>(D45+E45+F45+G45+H45)*0.7/5</f>
        <v>2.7406005128205129</v>
      </c>
      <c r="J45" s="115">
        <v>8</v>
      </c>
      <c r="K45" s="237">
        <f t="shared" si="21"/>
        <v>3.1850449572649575</v>
      </c>
      <c r="L45" s="115">
        <f>I45+J45*0.4*5/36</f>
        <v>3.1850449572649575</v>
      </c>
      <c r="M45" s="209"/>
      <c r="N45" s="208">
        <v>3.6</v>
      </c>
      <c r="O45" s="115">
        <v>1.3</v>
      </c>
      <c r="P45" s="115">
        <v>4.8</v>
      </c>
      <c r="Q45" s="115">
        <v>4.7</v>
      </c>
      <c r="R45" s="115">
        <v>4.5</v>
      </c>
      <c r="S45" s="115">
        <v>2.8</v>
      </c>
      <c r="T45" s="115">
        <f>N45*0.6+O45*0.4+P45*0.4+Q45*0.2+R45/5+S45*0.6</f>
        <v>8.120000000000001</v>
      </c>
      <c r="U45" s="209">
        <f>T45*5/12</f>
        <v>3.3833333333333342</v>
      </c>
      <c r="V45" s="208"/>
      <c r="W45" s="115">
        <v>4.7</v>
      </c>
      <c r="X45" s="115">
        <v>4.7</v>
      </c>
      <c r="Y45" s="115">
        <v>4.8</v>
      </c>
      <c r="Z45" s="115">
        <v>3.7</v>
      </c>
      <c r="AA45" s="115">
        <v>3.9</v>
      </c>
      <c r="AB45" s="209">
        <v>3.6</v>
      </c>
      <c r="AC45" s="208">
        <f>W45*0.6+X45*0.4+Y45*0.4+Z45*0.4+AA45/5*AB45*0.6</f>
        <v>9.7848000000000006</v>
      </c>
      <c r="AD45" s="209">
        <f>AC45*5/12</f>
        <v>4.0770000000000008</v>
      </c>
      <c r="AE45" s="208"/>
      <c r="AF45" s="115">
        <v>3.6</v>
      </c>
      <c r="AG45" s="115">
        <v>1</v>
      </c>
      <c r="AH45" s="115">
        <v>3.9</v>
      </c>
      <c r="AI45" s="115"/>
      <c r="AJ45" s="115">
        <v>4.5999999999999996</v>
      </c>
      <c r="AK45" s="115">
        <v>4.3</v>
      </c>
      <c r="AL45" s="115">
        <f>AF45*0.6+AG45*0.4+AH45*0.4+AI45*0.4+AJ45/5+AK45*0.6</f>
        <v>7.6199999999999992</v>
      </c>
      <c r="AM45" s="207">
        <f>AL45*5/13</f>
        <v>2.9307692307692301</v>
      </c>
      <c r="AN45" s="208"/>
      <c r="AO45" s="115">
        <v>4.5999999999999996</v>
      </c>
      <c r="AP45" s="115">
        <v>4.5999999999999996</v>
      </c>
      <c r="AQ45" s="115">
        <v>4.5999999999999996</v>
      </c>
      <c r="AR45" s="115">
        <v>4.5999999999999996</v>
      </c>
      <c r="AS45" s="115">
        <v>4.5</v>
      </c>
      <c r="AT45" s="115">
        <v>4.5999999999999996</v>
      </c>
      <c r="AU45" s="115">
        <f>AO45*0.6+AP45*0.4+AQ45*0.4+AR45*0.4+AS45/5+AT45*0.6</f>
        <v>11.94</v>
      </c>
      <c r="AV45" s="209">
        <f>AU45*5/13</f>
        <v>4.592307692307692</v>
      </c>
      <c r="AW45" s="208"/>
      <c r="AX45" s="115">
        <v>4</v>
      </c>
      <c r="AY45" s="115">
        <v>1</v>
      </c>
      <c r="AZ45" s="115">
        <v>4</v>
      </c>
      <c r="BA45" s="115">
        <v>4.2</v>
      </c>
      <c r="BB45" s="115">
        <v>0</v>
      </c>
      <c r="BC45" s="115">
        <v>5</v>
      </c>
      <c r="BD45" s="115"/>
      <c r="BE45" s="209"/>
    </row>
    <row r="46" spans="1:57" s="116" customFormat="1" ht="21.75" thickTop="1" thickBot="1">
      <c r="A46" s="211">
        <v>84504602011</v>
      </c>
      <c r="B46" s="243" t="s">
        <v>11</v>
      </c>
      <c r="C46" s="229">
        <v>1</v>
      </c>
      <c r="D46" s="230">
        <f t="shared" ref="D46:D47" si="27">T46</f>
        <v>3.1166666666666671</v>
      </c>
      <c r="E46" s="231">
        <f t="shared" ref="E46:E47" si="28">AC46</f>
        <v>2.7166666666666668</v>
      </c>
      <c r="F46" s="232">
        <f t="shared" ref="F46:F47" si="29">AL46</f>
        <v>3.2307692307692308</v>
      </c>
      <c r="G46" s="233">
        <f t="shared" ref="G46:G47" si="30">AU46</f>
        <v>4.4692307692307685</v>
      </c>
      <c r="H46" s="234">
        <f t="shared" ref="H46:H47" si="31">BD46</f>
        <v>3.9076923076923076</v>
      </c>
      <c r="I46" s="235">
        <f t="shared" ref="I46:I47" si="32">(D46+E46+F46+G46+H46)*0.7/5</f>
        <v>2.4417435897435897</v>
      </c>
      <c r="J46" s="236">
        <v>19</v>
      </c>
      <c r="K46" s="237">
        <f t="shared" si="21"/>
        <v>3.4972991452991451</v>
      </c>
      <c r="L46" s="244"/>
      <c r="M46" s="238">
        <v>3.3</v>
      </c>
      <c r="N46" s="114">
        <v>1.2</v>
      </c>
      <c r="O46" s="238">
        <v>3.5</v>
      </c>
      <c r="P46" s="238">
        <v>3.7</v>
      </c>
      <c r="Q46" s="238">
        <v>3</v>
      </c>
      <c r="R46" s="238">
        <v>3.8</v>
      </c>
      <c r="S46" s="238">
        <f t="shared" ref="S46:S47" si="33">M46*0.6+N46*0.4+O46*0.4+P46*0.2+Q46/5+R46*0.6</f>
        <v>7.48</v>
      </c>
      <c r="T46" s="239">
        <f t="shared" ref="T46:T47" si="34">S46*5/12</f>
        <v>3.1166666666666671</v>
      </c>
      <c r="U46" s="114"/>
      <c r="V46" s="238">
        <v>5</v>
      </c>
      <c r="W46" s="114">
        <v>2</v>
      </c>
      <c r="X46" s="238">
        <v>3.7</v>
      </c>
      <c r="Y46" s="238">
        <v>3.1</v>
      </c>
      <c r="Z46" s="238"/>
      <c r="AA46" s="238">
        <v>3</v>
      </c>
      <c r="AB46" s="238">
        <f t="shared" ref="AB46:AB47" si="35">V46*0.6+W46*0.4+X46*0.4+Y46*0.4+Z46/5*AA46*0.6</f>
        <v>6.5200000000000005</v>
      </c>
      <c r="AC46" s="239">
        <f t="shared" ref="AC46:AC47" si="36">AB46*5/12</f>
        <v>2.7166666666666668</v>
      </c>
      <c r="AD46" s="114"/>
      <c r="AE46" s="238">
        <v>3.5</v>
      </c>
      <c r="AF46" s="114">
        <v>1.5</v>
      </c>
      <c r="AG46" s="238">
        <v>4</v>
      </c>
      <c r="AH46" s="238">
        <v>4.5</v>
      </c>
      <c r="AI46" s="238">
        <v>4</v>
      </c>
      <c r="AJ46" s="238">
        <v>4</v>
      </c>
      <c r="AK46" s="238">
        <f t="shared" ref="AK46:AK47" si="37">AE46*0.6+AF46*0.4+AG46*0.4+AH46*0.2+AI46/5+AJ46*0.6</f>
        <v>8.4</v>
      </c>
      <c r="AL46" s="239">
        <f t="shared" ref="AL46:AL47" si="38">AK46*5/13</f>
        <v>3.2307692307692308</v>
      </c>
      <c r="AM46" s="114"/>
      <c r="AN46" s="238">
        <v>4.4000000000000004</v>
      </c>
      <c r="AO46" s="238">
        <v>4.4000000000000004</v>
      </c>
      <c r="AP46" s="238">
        <v>4.4000000000000004</v>
      </c>
      <c r="AQ46" s="238">
        <v>4.4000000000000004</v>
      </c>
      <c r="AR46" s="238">
        <v>5</v>
      </c>
      <c r="AS46" s="238">
        <v>4.5</v>
      </c>
      <c r="AT46" s="238">
        <f t="shared" ref="AT46:AT47" si="39">AN46*0.6+AO46*0.4+AP46*0.4+AQ46*0.4+AR46/5+AS46*0.6</f>
        <v>11.62</v>
      </c>
      <c r="AU46" s="239">
        <f t="shared" ref="AU46:AU47" si="40">AT46*5/13</f>
        <v>4.4692307692307685</v>
      </c>
      <c r="AV46" s="114"/>
      <c r="AW46" s="238">
        <v>3</v>
      </c>
      <c r="AX46" s="114">
        <v>3.7</v>
      </c>
      <c r="AY46" s="238">
        <v>4.2</v>
      </c>
      <c r="AZ46" s="238">
        <v>3</v>
      </c>
      <c r="BA46" s="238">
        <v>5</v>
      </c>
      <c r="BB46" s="238">
        <v>5</v>
      </c>
      <c r="BC46" s="238">
        <f t="shared" ref="BC46:BC47" si="41">AW46*0.6+AX46*0.4+AY46*0.4+AZ46*0.4+BA46/5+BB46*0.6</f>
        <v>10.16</v>
      </c>
      <c r="BD46" s="239">
        <f t="shared" ref="BD46:BD47" si="42">BC46*5/13</f>
        <v>3.9076923076923076</v>
      </c>
    </row>
    <row r="47" spans="1:57" s="116" customFormat="1" ht="21.75" thickTop="1" thickBot="1">
      <c r="A47" s="211">
        <v>84504692011</v>
      </c>
      <c r="B47" s="243" t="s">
        <v>13</v>
      </c>
      <c r="C47" s="229">
        <v>1</v>
      </c>
      <c r="D47" s="230">
        <f t="shared" si="27"/>
        <v>1.4166666666666667</v>
      </c>
      <c r="E47" s="231">
        <f t="shared" si="28"/>
        <v>1.95</v>
      </c>
      <c r="F47" s="232">
        <f t="shared" si="29"/>
        <v>2.1384615384615389</v>
      </c>
      <c r="G47" s="233">
        <f t="shared" si="30"/>
        <v>4.5153846153846144</v>
      </c>
      <c r="H47" s="234">
        <f t="shared" si="31"/>
        <v>4.3538461538461544</v>
      </c>
      <c r="I47" s="235">
        <f t="shared" si="32"/>
        <v>2.0124102564102566</v>
      </c>
      <c r="J47" s="236">
        <v>26</v>
      </c>
      <c r="K47" s="237">
        <f t="shared" si="21"/>
        <v>3.4568547008547013</v>
      </c>
      <c r="L47" s="244"/>
      <c r="M47" s="238">
        <v>4</v>
      </c>
      <c r="N47" s="114">
        <v>0.5</v>
      </c>
      <c r="O47" s="238">
        <v>2</v>
      </c>
      <c r="P47" s="238"/>
      <c r="Q47" s="238">
        <v>0</v>
      </c>
      <c r="R47" s="238"/>
      <c r="S47" s="238">
        <f t="shared" si="33"/>
        <v>3.4000000000000004</v>
      </c>
      <c r="T47" s="239">
        <f t="shared" si="34"/>
        <v>1.4166666666666667</v>
      </c>
      <c r="U47" s="114"/>
      <c r="V47" s="238">
        <v>3.8</v>
      </c>
      <c r="W47" s="114">
        <v>3</v>
      </c>
      <c r="X47" s="238">
        <v>3</v>
      </c>
      <c r="Y47" s="238"/>
      <c r="Z47" s="238">
        <v>5</v>
      </c>
      <c r="AA47" s="238"/>
      <c r="AB47" s="238">
        <f t="shared" si="35"/>
        <v>4.68</v>
      </c>
      <c r="AC47" s="239">
        <f t="shared" si="36"/>
        <v>1.95</v>
      </c>
      <c r="AD47" s="114"/>
      <c r="AE47" s="238">
        <v>3.6</v>
      </c>
      <c r="AF47" s="114">
        <v>1.5</v>
      </c>
      <c r="AG47" s="238">
        <v>4.5</v>
      </c>
      <c r="AH47" s="238"/>
      <c r="AI47" s="238">
        <v>5</v>
      </c>
      <c r="AJ47" s="238"/>
      <c r="AK47" s="238">
        <f t="shared" si="37"/>
        <v>5.5600000000000005</v>
      </c>
      <c r="AL47" s="239">
        <f t="shared" si="38"/>
        <v>2.1384615384615389</v>
      </c>
      <c r="AM47" s="114"/>
      <c r="AN47" s="238">
        <v>4.3</v>
      </c>
      <c r="AO47" s="238">
        <v>4.3</v>
      </c>
      <c r="AP47" s="238">
        <v>4.3</v>
      </c>
      <c r="AQ47" s="238">
        <v>4.3</v>
      </c>
      <c r="AR47" s="238">
        <v>5</v>
      </c>
      <c r="AS47" s="238">
        <v>5</v>
      </c>
      <c r="AT47" s="238">
        <f t="shared" si="39"/>
        <v>11.739999999999998</v>
      </c>
      <c r="AU47" s="239">
        <f t="shared" si="40"/>
        <v>4.5153846153846144</v>
      </c>
      <c r="AV47" s="114"/>
      <c r="AW47" s="238">
        <v>4.2</v>
      </c>
      <c r="AX47" s="114">
        <v>3.8</v>
      </c>
      <c r="AY47" s="238">
        <v>4</v>
      </c>
      <c r="AZ47" s="238">
        <v>4.2</v>
      </c>
      <c r="BA47" s="238">
        <v>5</v>
      </c>
      <c r="BB47" s="238">
        <v>5</v>
      </c>
      <c r="BC47" s="238">
        <f t="shared" si="41"/>
        <v>11.32</v>
      </c>
      <c r="BD47" s="239">
        <f t="shared" si="42"/>
        <v>4.3538461538461544</v>
      </c>
    </row>
    <row r="48" spans="1:57" s="116" customFormat="1" ht="17.25" customHeight="1" thickTop="1" thickBot="1">
      <c r="A48" s="211">
        <v>84504712011</v>
      </c>
      <c r="B48" s="212" t="s">
        <v>189</v>
      </c>
      <c r="C48" s="208"/>
      <c r="D48" s="115">
        <f>U48</f>
        <v>3.375</v>
      </c>
      <c r="E48" s="115">
        <f>AD48</f>
        <v>3.3333333333333335</v>
      </c>
      <c r="F48" s="115">
        <f>AM48</f>
        <v>3.3230769230769228</v>
      </c>
      <c r="G48" s="115">
        <f>AV48</f>
        <v>4.5769230769230766</v>
      </c>
      <c r="H48" s="115">
        <f>AV48</f>
        <v>4.5769230769230766</v>
      </c>
      <c r="I48" s="115">
        <f>(D48+E48+F48+G48+H48)*0.7/5</f>
        <v>2.6859358974358973</v>
      </c>
      <c r="J48" s="115">
        <v>9</v>
      </c>
      <c r="K48" s="115">
        <v>3.8</v>
      </c>
      <c r="M48" s="209"/>
      <c r="N48" s="208">
        <v>3.8</v>
      </c>
      <c r="O48" s="115">
        <v>1.3</v>
      </c>
      <c r="P48" s="115">
        <v>4.5</v>
      </c>
      <c r="Q48" s="115">
        <v>4.7</v>
      </c>
      <c r="R48" s="115">
        <v>4.4000000000000004</v>
      </c>
      <c r="S48" s="115">
        <v>2.8</v>
      </c>
      <c r="T48" s="115">
        <f>N48*0.6+O48*0.4+P48*0.4+Q48*0.2+R48/5+S48*0.6</f>
        <v>8.1</v>
      </c>
      <c r="U48" s="209">
        <f>T48*5/12</f>
        <v>3.375</v>
      </c>
      <c r="V48" s="208"/>
      <c r="W48" s="115">
        <v>4</v>
      </c>
      <c r="X48" s="115">
        <v>1</v>
      </c>
      <c r="Y48" s="115">
        <v>3.9</v>
      </c>
      <c r="Z48" s="115">
        <v>3.7</v>
      </c>
      <c r="AA48" s="115">
        <v>5</v>
      </c>
      <c r="AB48" s="209">
        <v>3.6</v>
      </c>
      <c r="AC48" s="208">
        <f>W48*0.6+X48*0.4+Y48*0.4+Z48*0.4+AA48/5*AB48*0.6</f>
        <v>8</v>
      </c>
      <c r="AD48" s="209">
        <f>AC48*5/12</f>
        <v>3.3333333333333335</v>
      </c>
      <c r="AE48" s="208"/>
      <c r="AF48" s="115">
        <v>3.2</v>
      </c>
      <c r="AG48" s="115"/>
      <c r="AH48" s="115">
        <v>4.3</v>
      </c>
      <c r="AI48" s="115">
        <v>3.9</v>
      </c>
      <c r="AJ48" s="115">
        <v>4.3</v>
      </c>
      <c r="AK48" s="115">
        <v>4.3</v>
      </c>
      <c r="AL48" s="115">
        <f>AF48*0.6+AG48*0.4+AH48*0.4+AI48*0.4+AJ48/5+AK48*0.6</f>
        <v>8.6399999999999988</v>
      </c>
      <c r="AM48" s="207">
        <f>AL48*5/13</f>
        <v>3.3230769230769228</v>
      </c>
      <c r="AN48" s="208"/>
      <c r="AO48" s="115">
        <v>4.5999999999999996</v>
      </c>
      <c r="AP48" s="115">
        <v>4.5999999999999996</v>
      </c>
      <c r="AQ48" s="115">
        <v>4.5999999999999996</v>
      </c>
      <c r="AR48" s="115">
        <v>4.5999999999999996</v>
      </c>
      <c r="AS48" s="115">
        <v>4.3</v>
      </c>
      <c r="AT48" s="115">
        <v>4.5999999999999996</v>
      </c>
      <c r="AU48" s="115">
        <f>AO48*0.6+AP48*0.4+AQ48*0.4+AR48*0.4+AS48/5+AT48*0.6</f>
        <v>11.899999999999999</v>
      </c>
      <c r="AV48" s="209">
        <f>AU48*5/13</f>
        <v>4.5769230769230766</v>
      </c>
      <c r="AW48" s="208"/>
      <c r="AX48" s="115">
        <v>3.7</v>
      </c>
      <c r="AY48" s="115"/>
      <c r="AZ48" s="115"/>
      <c r="BA48" s="115">
        <v>4.2</v>
      </c>
      <c r="BB48" s="115">
        <v>0</v>
      </c>
      <c r="BC48" s="115">
        <v>5</v>
      </c>
      <c r="BD48" s="115"/>
      <c r="BE48" s="209"/>
    </row>
    <row r="49" spans="1:57" s="116" customFormat="1" ht="21.75" thickTop="1" thickBot="1">
      <c r="A49" s="211">
        <v>84504782011</v>
      </c>
      <c r="B49" s="243" t="s">
        <v>17</v>
      </c>
      <c r="C49" s="229">
        <v>1</v>
      </c>
      <c r="D49" s="230">
        <f t="shared" ref="D49" si="43">T49</f>
        <v>2.0833333333333335</v>
      </c>
      <c r="E49" s="231">
        <f t="shared" ref="E49" si="44">AC49</f>
        <v>1.95</v>
      </c>
      <c r="F49" s="232">
        <f t="shared" ref="F49" si="45">AL49</f>
        <v>1.8923076923076925</v>
      </c>
      <c r="G49" s="233">
        <f t="shared" ref="G49" si="46">AU49</f>
        <v>4.5153846153846144</v>
      </c>
      <c r="H49" s="234">
        <f t="shared" ref="H49" si="47">BD49</f>
        <v>4.4692307692307702</v>
      </c>
      <c r="I49" s="235">
        <f t="shared" ref="I49" si="48">(D49+E49+F49+G49+H49)*0.7/5</f>
        <v>2.0874358974358969</v>
      </c>
      <c r="J49" s="236">
        <v>29</v>
      </c>
      <c r="K49" s="237">
        <f t="shared" ref="K49" si="49">I49+J49*0.4*5/36</f>
        <v>3.698547008547008</v>
      </c>
      <c r="L49" s="244"/>
      <c r="M49" s="238">
        <v>4</v>
      </c>
      <c r="N49" s="114">
        <v>0.5</v>
      </c>
      <c r="O49" s="238">
        <v>4</v>
      </c>
      <c r="P49" s="238"/>
      <c r="Q49" s="238">
        <v>4</v>
      </c>
      <c r="R49" s="238"/>
      <c r="S49" s="238">
        <f t="shared" ref="S49" si="50">M49*0.6+N49*0.4+O49*0.4+P49*0.2+Q49/5+R49*0.6</f>
        <v>5</v>
      </c>
      <c r="T49" s="239">
        <f t="shared" ref="T49" si="51">S49*5/12</f>
        <v>2.0833333333333335</v>
      </c>
      <c r="U49" s="114"/>
      <c r="V49" s="238">
        <v>4</v>
      </c>
      <c r="W49" s="114">
        <v>3</v>
      </c>
      <c r="X49" s="238">
        <v>2.7</v>
      </c>
      <c r="Y49" s="238"/>
      <c r="Z49" s="238">
        <v>5</v>
      </c>
      <c r="AA49" s="238"/>
      <c r="AB49" s="238">
        <f t="shared" ref="AB49" si="52">V49*0.6+W49*0.4+X49*0.4+Y49*0.4+Z49/5*AA49*0.6</f>
        <v>4.68</v>
      </c>
      <c r="AC49" s="239">
        <f t="shared" ref="AC49" si="53">AB49*5/12</f>
        <v>1.95</v>
      </c>
      <c r="AD49" s="114"/>
      <c r="AE49" s="238">
        <v>3</v>
      </c>
      <c r="AF49" s="114">
        <v>1.5</v>
      </c>
      <c r="AG49" s="238">
        <v>3.8</v>
      </c>
      <c r="AH49" s="238"/>
      <c r="AI49" s="238">
        <v>5</v>
      </c>
      <c r="AJ49" s="238"/>
      <c r="AK49" s="238">
        <f t="shared" ref="AK49" si="54">AE49*0.6+AF49*0.4+AG49*0.4+AH49*0.2+AI49/5+AJ49*0.6</f>
        <v>4.92</v>
      </c>
      <c r="AL49" s="239">
        <f t="shared" ref="AL49" si="55">AK49*5/13</f>
        <v>1.8923076923076925</v>
      </c>
      <c r="AM49" s="114"/>
      <c r="AN49" s="238">
        <v>4.3</v>
      </c>
      <c r="AO49" s="238">
        <v>4.3</v>
      </c>
      <c r="AP49" s="238">
        <v>4.3</v>
      </c>
      <c r="AQ49" s="238">
        <v>4.3</v>
      </c>
      <c r="AR49" s="238">
        <v>5</v>
      </c>
      <c r="AS49" s="238">
        <v>5</v>
      </c>
      <c r="AT49" s="238">
        <f t="shared" ref="AT49" si="56">AN49*0.6+AO49*0.4+AP49*0.4+AQ49*0.4+AR49/5+AS49*0.6</f>
        <v>11.739999999999998</v>
      </c>
      <c r="AU49" s="239">
        <f t="shared" ref="AU49" si="57">AT49*5/13</f>
        <v>4.5153846153846144</v>
      </c>
      <c r="AV49" s="114"/>
      <c r="AW49" s="238">
        <v>4.5</v>
      </c>
      <c r="AX49" s="114">
        <v>3.8</v>
      </c>
      <c r="AY49" s="238">
        <v>4</v>
      </c>
      <c r="AZ49" s="238">
        <v>4.5</v>
      </c>
      <c r="BA49" s="238">
        <v>5</v>
      </c>
      <c r="BB49" s="238">
        <v>5</v>
      </c>
      <c r="BC49" s="238">
        <f t="shared" ref="BC49" si="58">AW49*0.6+AX49*0.4+AY49*0.4+AZ49*0.4+BA49/5+BB49*0.6</f>
        <v>11.620000000000001</v>
      </c>
      <c r="BD49" s="239">
        <f t="shared" ref="BD49" si="59">BC49*5/13</f>
        <v>4.4692307692307702</v>
      </c>
    </row>
    <row r="50" spans="1:57" s="116" customFormat="1" ht="17.25" customHeight="1" thickTop="1">
      <c r="A50" s="211">
        <v>84505122011</v>
      </c>
      <c r="B50" s="212" t="s">
        <v>208</v>
      </c>
      <c r="C50" s="208"/>
      <c r="D50" s="115">
        <f>U50</f>
        <v>4.1833333333333327</v>
      </c>
      <c r="E50" s="115">
        <f>AD50</f>
        <v>4.1263333333333323</v>
      </c>
      <c r="F50" s="115">
        <f>AM50</f>
        <v>3.6230769230769231</v>
      </c>
      <c r="G50" s="115">
        <f>AV50</f>
        <v>3.9846153846153842</v>
      </c>
      <c r="H50" s="115">
        <f>AV50</f>
        <v>3.9846153846153842</v>
      </c>
      <c r="I50" s="115">
        <f>(D50+E50+F50+G50+H50)*0.7/5</f>
        <v>2.7862764102564102</v>
      </c>
      <c r="J50" s="115">
        <v>14</v>
      </c>
      <c r="K50" s="115">
        <f>I50+J50*0.4*5/36</f>
        <v>3.5640541880341878</v>
      </c>
      <c r="M50" s="209"/>
      <c r="N50" s="208">
        <v>4.3</v>
      </c>
      <c r="O50" s="115">
        <v>2.9</v>
      </c>
      <c r="P50" s="115">
        <v>4.95</v>
      </c>
      <c r="Q50" s="115">
        <v>4.5999999999999996</v>
      </c>
      <c r="R50" s="115">
        <v>5</v>
      </c>
      <c r="S50" s="115">
        <v>4</v>
      </c>
      <c r="T50" s="115">
        <f>N50*0.6+O50*0.4+P50*0.4+Q50*0.2+R50/5+S50*0.6</f>
        <v>10.039999999999999</v>
      </c>
      <c r="U50" s="209">
        <f>T50*5/12</f>
        <v>4.1833333333333327</v>
      </c>
      <c r="V50" s="208"/>
      <c r="W50" s="115">
        <v>4.7</v>
      </c>
      <c r="X50" s="115">
        <v>2.9</v>
      </c>
      <c r="Y50" s="115">
        <v>4.8499999999999996</v>
      </c>
      <c r="Z50" s="115">
        <v>4.3</v>
      </c>
      <c r="AA50" s="115">
        <v>4.5999999999999996</v>
      </c>
      <c r="AB50" s="209">
        <v>4.0999999999999996</v>
      </c>
      <c r="AC50" s="208">
        <f>W50*0.6+X50*0.4+Y50*0.4+Z50*0.4+AA50/5*AB50*0.6</f>
        <v>9.9031999999999982</v>
      </c>
      <c r="AD50" s="209">
        <f>AC50*5/12</f>
        <v>4.1263333333333323</v>
      </c>
      <c r="AE50" s="208"/>
      <c r="AF50" s="115">
        <v>4.2</v>
      </c>
      <c r="AG50" s="115">
        <v>1</v>
      </c>
      <c r="AH50" s="115">
        <v>4.5</v>
      </c>
      <c r="AI50" s="115">
        <v>4.3</v>
      </c>
      <c r="AJ50" s="115">
        <v>5</v>
      </c>
      <c r="AK50" s="115">
        <v>3.3</v>
      </c>
      <c r="AL50" s="115">
        <f>AF50*0.6+AG50*0.4+AH50*0.4+AI50*0.4+AJ50/5+AK50*0.6</f>
        <v>9.42</v>
      </c>
      <c r="AM50" s="207">
        <f>AL50*5/13</f>
        <v>3.6230769230769231</v>
      </c>
      <c r="AN50" s="208"/>
      <c r="AO50" s="115">
        <v>3.9</v>
      </c>
      <c r="AP50" s="115">
        <v>3.9</v>
      </c>
      <c r="AQ50" s="115">
        <v>3.9</v>
      </c>
      <c r="AR50" s="115">
        <v>3.9</v>
      </c>
      <c r="AS50" s="115">
        <v>5</v>
      </c>
      <c r="AT50" s="115">
        <v>3.9</v>
      </c>
      <c r="AU50" s="115">
        <f>AO50*0.6+AP50*0.4+AQ50*0.4+AR50*0.4+AS50/5+AT50*0.6</f>
        <v>10.36</v>
      </c>
      <c r="AV50" s="209">
        <f>AU50*5/13</f>
        <v>3.9846153846153842</v>
      </c>
      <c r="AW50" s="208"/>
      <c r="AX50" s="115">
        <v>4.3</v>
      </c>
      <c r="AY50" s="115">
        <v>1</v>
      </c>
      <c r="AZ50" s="115">
        <v>4.7</v>
      </c>
      <c r="BA50" s="115">
        <v>4.4000000000000004</v>
      </c>
      <c r="BB50" s="115">
        <v>5</v>
      </c>
      <c r="BC50" s="115">
        <v>5</v>
      </c>
      <c r="BD50" s="115"/>
      <c r="BE50" s="209"/>
    </row>
    <row r="51" spans="1:57" ht="17.25" customHeight="1">
      <c r="A51" s="211">
        <v>84504902011</v>
      </c>
      <c r="B51" s="212" t="s">
        <v>247</v>
      </c>
      <c r="C51" s="208"/>
      <c r="D51" s="115">
        <f>U51</f>
        <v>2.9750000000000001</v>
      </c>
      <c r="E51" s="115">
        <f>AD51</f>
        <v>3.0999999999999996</v>
      </c>
      <c r="F51" s="115">
        <f>AM51</f>
        <v>2.3461538461538463</v>
      </c>
      <c r="G51" s="115">
        <f>AV51</f>
        <v>3.9076923076923076</v>
      </c>
      <c r="H51" s="115">
        <f>AV51</f>
        <v>3.9076923076923076</v>
      </c>
      <c r="I51" s="115">
        <f t="shared" ref="I51" si="60">(D51+E51+F51+G51+H51)*0.7/5</f>
        <v>2.2731153846153846</v>
      </c>
      <c r="J51" s="115">
        <v>12</v>
      </c>
      <c r="K51" s="115">
        <f t="shared" ref="K51" si="61">I51+J51*0.4*5/36</f>
        <v>2.9397820512820516</v>
      </c>
      <c r="L51" s="209"/>
      <c r="M51" s="208">
        <v>3.5</v>
      </c>
      <c r="O51" s="82">
        <v>1.3</v>
      </c>
      <c r="P51" s="82">
        <v>3.7</v>
      </c>
      <c r="Q51" s="82">
        <v>4.2</v>
      </c>
      <c r="R51" s="82">
        <v>5</v>
      </c>
      <c r="S51" s="82">
        <v>2</v>
      </c>
      <c r="T51" s="82">
        <f>M51*0.6+O51*0.4+P51*0.4+Q51*0.2+R51/5+S51*0.6</f>
        <v>7.1400000000000006</v>
      </c>
      <c r="U51" s="152">
        <f>T51*5/12</f>
        <v>2.9750000000000001</v>
      </c>
      <c r="V51" s="151"/>
      <c r="W51" s="82">
        <v>3.5</v>
      </c>
      <c r="X51" s="82">
        <v>1.6</v>
      </c>
      <c r="Y51" s="82">
        <v>4.3</v>
      </c>
      <c r="Z51" s="82">
        <v>4.3</v>
      </c>
      <c r="AA51" s="82">
        <v>3.5</v>
      </c>
      <c r="AB51" s="152">
        <v>3</v>
      </c>
      <c r="AC51" s="151">
        <f>W51*0.6+X51*0.4+Y51*0.4+Z51*0.4+AA51/5*AB51*0.6</f>
        <v>7.4399999999999995</v>
      </c>
      <c r="AD51" s="152">
        <f>AC51*5/12</f>
        <v>3.0999999999999996</v>
      </c>
      <c r="AE51" s="151"/>
      <c r="AF51" s="82">
        <v>3</v>
      </c>
      <c r="AG51" s="82"/>
      <c r="AH51" s="82">
        <v>4.2</v>
      </c>
      <c r="AI51" s="82"/>
      <c r="AJ51" s="82">
        <v>3.5</v>
      </c>
      <c r="AK51" s="82">
        <v>3.2</v>
      </c>
      <c r="AL51" s="82">
        <f>AF51*0.6+AG51*0.4+AH51*0.4+AI51*0.4+AJ51/5+AK51*0.6</f>
        <v>6.1</v>
      </c>
      <c r="AM51" s="153">
        <f>AL51*5/13</f>
        <v>2.3461538461538463</v>
      </c>
      <c r="AN51" s="151"/>
      <c r="AO51" s="82">
        <v>3.9</v>
      </c>
      <c r="AP51" s="82">
        <v>3.9</v>
      </c>
      <c r="AQ51" s="82">
        <v>3.9</v>
      </c>
      <c r="AR51" s="82">
        <v>3.9</v>
      </c>
      <c r="AS51" s="82">
        <v>4</v>
      </c>
      <c r="AT51" s="82">
        <v>3.9</v>
      </c>
      <c r="AU51" s="82">
        <f>AO51*0.6+AP51*0.4+AQ51*0.4+AR51*0.4+AS51/5+AT51*0.6</f>
        <v>10.16</v>
      </c>
      <c r="AV51" s="152">
        <f>AU51*5/13</f>
        <v>3.9076923076923076</v>
      </c>
      <c r="AW51" s="151"/>
      <c r="AX51" s="82"/>
      <c r="AY51" s="82">
        <v>1</v>
      </c>
      <c r="AZ51" s="82">
        <v>4.5</v>
      </c>
      <c r="BA51" s="82">
        <v>4.2</v>
      </c>
      <c r="BB51" s="82">
        <v>3.5</v>
      </c>
      <c r="BC51" s="82">
        <v>5</v>
      </c>
      <c r="BD51" s="82"/>
      <c r="BE51" s="152"/>
    </row>
    <row r="52" spans="1:57" ht="17.25" customHeight="1">
      <c r="A52" s="211">
        <v>84504962011</v>
      </c>
      <c r="B52" s="212" t="s">
        <v>212</v>
      </c>
      <c r="C52" s="208"/>
      <c r="D52" s="115">
        <f>U52</f>
        <v>3.2583333333333333</v>
      </c>
      <c r="E52" s="115">
        <f>AD52</f>
        <v>3.2359999999999993</v>
      </c>
      <c r="F52" s="115">
        <f>AM52</f>
        <v>3.6923076923076925</v>
      </c>
      <c r="G52" s="115">
        <f>AV52</f>
        <v>4.138461538461538</v>
      </c>
      <c r="H52" s="115">
        <f>AV52</f>
        <v>4.138461538461538</v>
      </c>
      <c r="I52" s="115">
        <f t="shared" ref="I52" si="62">(D52+E52+F52+G52+H52)*0.7/5</f>
        <v>2.5848989743589739</v>
      </c>
      <c r="J52" s="115">
        <v>8</v>
      </c>
      <c r="K52" s="115">
        <f t="shared" ref="K52" si="63">I52+J52*0.4*5/36</f>
        <v>3.0293434188034185</v>
      </c>
      <c r="L52" s="209"/>
      <c r="M52" s="208">
        <v>3</v>
      </c>
      <c r="O52" s="82">
        <v>0.5</v>
      </c>
      <c r="P52" s="82">
        <v>4.5</v>
      </c>
      <c r="Q52" s="82">
        <v>4.5</v>
      </c>
      <c r="R52" s="82">
        <v>4.8</v>
      </c>
      <c r="S52" s="82">
        <v>3.6</v>
      </c>
      <c r="T52" s="82">
        <f>M52*0.6+O52*0.4+P52*0.4+Q52*0.2+R52/5+S52*0.6</f>
        <v>7.82</v>
      </c>
      <c r="U52" s="152">
        <f>T52*5/12</f>
        <v>3.2583333333333333</v>
      </c>
      <c r="V52" s="151"/>
      <c r="W52" s="82">
        <v>3.3</v>
      </c>
      <c r="X52" s="82">
        <v>3</v>
      </c>
      <c r="Y52" s="82">
        <v>3.8</v>
      </c>
      <c r="Z52" s="82">
        <v>4.3</v>
      </c>
      <c r="AA52" s="82">
        <v>3.4</v>
      </c>
      <c r="AB52" s="152">
        <v>3.3</v>
      </c>
      <c r="AC52" s="151">
        <f>W52*0.6+X52*0.4+Y52*0.4+Z52*0.4+AA52/5*AB52*0.6</f>
        <v>7.7663999999999991</v>
      </c>
      <c r="AD52" s="152">
        <f>AC52*5/12</f>
        <v>3.2359999999999993</v>
      </c>
      <c r="AE52" s="151"/>
      <c r="AF52" s="82">
        <v>4</v>
      </c>
      <c r="AG52" s="82">
        <v>1</v>
      </c>
      <c r="AH52" s="82">
        <v>3.9</v>
      </c>
      <c r="AI52" s="82">
        <v>3.7</v>
      </c>
      <c r="AJ52" s="82">
        <v>5</v>
      </c>
      <c r="AK52" s="82">
        <v>4.5999999999999996</v>
      </c>
      <c r="AL52" s="82">
        <f>AF52*0.6+AG52*0.4+AH52*0.4+AI52*0.4+AJ52/5+AK52*0.6</f>
        <v>9.6</v>
      </c>
      <c r="AM52" s="153">
        <f>AL52*5/13</f>
        <v>3.6923076923076925</v>
      </c>
      <c r="AN52" s="151"/>
      <c r="AO52" s="82">
        <v>4.0999999999999996</v>
      </c>
      <c r="AP52" s="82">
        <v>4.0999999999999996</v>
      </c>
      <c r="AQ52" s="82">
        <v>4.0999999999999996</v>
      </c>
      <c r="AR52" s="82">
        <v>4.0999999999999996</v>
      </c>
      <c r="AS52" s="82">
        <v>4.5999999999999996</v>
      </c>
      <c r="AT52" s="82">
        <v>4.0999999999999996</v>
      </c>
      <c r="AU52" s="82">
        <f>AO52*0.6+AP52*0.4+AQ52*0.4+AR52*0.4+AS52/5+AT52*0.6</f>
        <v>10.759999999999998</v>
      </c>
      <c r="AV52" s="152">
        <f>AU52*5/13</f>
        <v>4.138461538461538</v>
      </c>
      <c r="AW52" s="151"/>
      <c r="AX52" s="82">
        <v>4</v>
      </c>
      <c r="AY52" s="82">
        <v>2.1</v>
      </c>
      <c r="AZ52" s="82">
        <v>3.8</v>
      </c>
      <c r="BA52" s="82">
        <v>4</v>
      </c>
      <c r="BB52" s="82">
        <v>5</v>
      </c>
      <c r="BC52" s="82">
        <v>5</v>
      </c>
      <c r="BD52" s="82"/>
      <c r="BE52" s="152"/>
    </row>
    <row r="53" spans="1:57" ht="17.25" customHeight="1" thickBot="1">
      <c r="A53" s="1">
        <v>84505102011</v>
      </c>
      <c r="B53" s="150" t="s">
        <v>196</v>
      </c>
      <c r="C53" s="151"/>
      <c r="D53" s="82">
        <f>U53</f>
        <v>2.4000000000000004</v>
      </c>
      <c r="E53" s="82">
        <f>AD53</f>
        <v>3.1109999999999993</v>
      </c>
      <c r="F53" s="82">
        <f>AM53</f>
        <v>3.16923076923077</v>
      </c>
      <c r="G53" s="82">
        <f>AV53</f>
        <v>4.2230769230769232</v>
      </c>
      <c r="H53" s="82">
        <f>AV53</f>
        <v>4.2230769230769232</v>
      </c>
      <c r="I53" s="82">
        <f>(D53+E53+F53+G53+H53)*0.7/5</f>
        <v>2.397693846153846</v>
      </c>
      <c r="J53" s="82">
        <v>17</v>
      </c>
      <c r="K53" s="82">
        <f>I53+J53*0.4*5/36</f>
        <v>3.3421382905982906</v>
      </c>
      <c r="M53" s="152"/>
      <c r="N53" s="151"/>
      <c r="O53" s="82">
        <v>1.3</v>
      </c>
      <c r="P53" s="82">
        <v>4.2</v>
      </c>
      <c r="Q53" s="82">
        <v>4.7</v>
      </c>
      <c r="R53" s="82">
        <v>5</v>
      </c>
      <c r="S53" s="82">
        <v>2.7</v>
      </c>
      <c r="T53" s="82">
        <f>N53*0.6+O53*0.4+P53*0.4+Q53*0.2+R53/5+S53*0.6</f>
        <v>5.7600000000000007</v>
      </c>
      <c r="U53" s="152">
        <f>T53*5/12</f>
        <v>2.4000000000000004</v>
      </c>
      <c r="V53" s="151"/>
      <c r="W53" s="82">
        <v>3.8</v>
      </c>
      <c r="X53" s="82">
        <v>1.1000000000000001</v>
      </c>
      <c r="Y53" s="82">
        <v>4.3</v>
      </c>
      <c r="Z53" s="82">
        <v>4.2</v>
      </c>
      <c r="AA53" s="82">
        <v>3.4</v>
      </c>
      <c r="AB53" s="152">
        <v>3.3</v>
      </c>
      <c r="AC53" s="151">
        <f>W53*0.6+X53*0.4+Y53*0.4+Z53*0.4+AA53/5*AB53*0.6</f>
        <v>7.4663999999999993</v>
      </c>
      <c r="AD53" s="152">
        <f>AC53*5/12</f>
        <v>3.1109999999999993</v>
      </c>
      <c r="AE53" s="151"/>
      <c r="AF53" s="82">
        <v>3.7</v>
      </c>
      <c r="AG53" s="82">
        <v>1</v>
      </c>
      <c r="AH53" s="82">
        <v>4.2</v>
      </c>
      <c r="AI53" s="82">
        <v>3.3</v>
      </c>
      <c r="AJ53" s="82">
        <v>5</v>
      </c>
      <c r="AK53" s="82">
        <v>2.7</v>
      </c>
      <c r="AL53" s="82">
        <f>AF53*0.6+AG53*0.4+AH53*0.4+AI53*0.4+AJ53/5+AK53*0.6</f>
        <v>8.240000000000002</v>
      </c>
      <c r="AM53" s="153">
        <f>AL53*5/13</f>
        <v>3.16923076923077</v>
      </c>
      <c r="AN53" s="151"/>
      <c r="AO53" s="82">
        <v>4.2</v>
      </c>
      <c r="AP53" s="82">
        <v>4.2</v>
      </c>
      <c r="AQ53" s="82">
        <v>4.2</v>
      </c>
      <c r="AR53" s="82">
        <v>4.2</v>
      </c>
      <c r="AS53" s="82">
        <v>4.5</v>
      </c>
      <c r="AT53" s="82">
        <v>4.2</v>
      </c>
      <c r="AU53" s="82">
        <f>AO53*0.6+AP53*0.4+AQ53*0.4+AR53*0.4+AS53/5+AT53*0.6</f>
        <v>10.98</v>
      </c>
      <c r="AV53" s="152">
        <f>AU53*5/13</f>
        <v>4.2230769230769232</v>
      </c>
      <c r="AW53" s="151"/>
      <c r="AX53" s="82"/>
      <c r="AY53" s="82">
        <v>2</v>
      </c>
      <c r="AZ53" s="82">
        <v>4.3</v>
      </c>
      <c r="BA53" s="82">
        <v>4</v>
      </c>
      <c r="BB53" s="82">
        <v>3.5</v>
      </c>
      <c r="BC53" s="82">
        <v>5</v>
      </c>
      <c r="BD53" s="82"/>
      <c r="BE53" s="152"/>
    </row>
    <row r="54" spans="1:57" ht="21.75" thickTop="1" thickBot="1">
      <c r="A54" s="1">
        <v>84505232011</v>
      </c>
      <c r="B54" s="74" t="s">
        <v>27</v>
      </c>
      <c r="C54" s="2">
        <v>1</v>
      </c>
      <c r="D54" s="66">
        <f t="shared" ref="D54" si="64">T54</f>
        <v>3.5499999999999994</v>
      </c>
      <c r="E54" s="67">
        <f t="shared" ref="E54" si="65">AC54</f>
        <v>3.7193333333333332</v>
      </c>
      <c r="F54" s="68">
        <f t="shared" ref="F54" si="66">AL54</f>
        <v>3.5999999999999996</v>
      </c>
      <c r="G54" s="69">
        <f t="shared" ref="G54" si="67">AU54</f>
        <v>4.3538461538461544</v>
      </c>
      <c r="H54" s="70">
        <f t="shared" ref="H54" si="68">BD54</f>
        <v>4.4230769230769234</v>
      </c>
      <c r="I54" s="71">
        <f t="shared" ref="I54" si="69">(D54+E54+F54+G54+H54)*0.7/5</f>
        <v>2.7504758974358969</v>
      </c>
      <c r="J54" s="3">
        <v>22</v>
      </c>
      <c r="K54" s="72">
        <f t="shared" ref="K54" si="70">I54+J54*0.4*5/36</f>
        <v>3.9726981196581193</v>
      </c>
      <c r="L54" s="88"/>
      <c r="M54" s="5">
        <v>3.4</v>
      </c>
      <c r="N54" s="4">
        <v>3.5</v>
      </c>
      <c r="O54" s="5">
        <v>4.3</v>
      </c>
      <c r="P54" s="5">
        <v>4.2</v>
      </c>
      <c r="Q54" s="5">
        <v>0</v>
      </c>
      <c r="R54" s="5">
        <v>4.2</v>
      </c>
      <c r="S54" s="5">
        <f t="shared" ref="S54" si="71">M54*0.6+N54*0.4+O54*0.4+P54*0.2+Q54/5+R54*0.6</f>
        <v>8.52</v>
      </c>
      <c r="T54" s="73">
        <f t="shared" ref="T54" si="72">S54*5/12</f>
        <v>3.5499999999999994</v>
      </c>
      <c r="U54" s="4"/>
      <c r="V54" s="5">
        <v>4</v>
      </c>
      <c r="W54" s="4">
        <v>2.5</v>
      </c>
      <c r="X54" s="5">
        <v>3.5</v>
      </c>
      <c r="Y54" s="5">
        <v>4.7</v>
      </c>
      <c r="Z54" s="5">
        <v>3.9</v>
      </c>
      <c r="AA54" s="5">
        <v>4.8</v>
      </c>
      <c r="AB54" s="5">
        <f t="shared" ref="AB54" si="73">V54*0.6+W54*0.4+X54*0.4+Y54*0.4+Z54/5*AA54*0.6</f>
        <v>8.9263999999999992</v>
      </c>
      <c r="AC54" s="73">
        <f t="shared" ref="AC54" si="74">AB54*5/12</f>
        <v>3.7193333333333332</v>
      </c>
      <c r="AD54" s="4"/>
      <c r="AE54" s="5">
        <v>4</v>
      </c>
      <c r="AF54" s="4">
        <v>1.5</v>
      </c>
      <c r="AG54" s="5">
        <v>4</v>
      </c>
      <c r="AH54" s="5">
        <v>4.7</v>
      </c>
      <c r="AI54" s="5">
        <v>5</v>
      </c>
      <c r="AJ54" s="5">
        <v>4.7</v>
      </c>
      <c r="AK54" s="5">
        <f t="shared" ref="AK54" si="75">AE54*0.6+AF54*0.4+AG54*0.4+AH54*0.2+AI54/5+AJ54*0.6</f>
        <v>9.36</v>
      </c>
      <c r="AL54" s="73">
        <f t="shared" ref="AL54" si="76">AK54*5/13</f>
        <v>3.5999999999999996</v>
      </c>
      <c r="AM54" s="4"/>
      <c r="AN54" s="5">
        <v>4.4000000000000004</v>
      </c>
      <c r="AO54" s="5">
        <v>4.4000000000000004</v>
      </c>
      <c r="AP54" s="5">
        <v>4.4000000000000004</v>
      </c>
      <c r="AQ54" s="5">
        <v>4.4000000000000004</v>
      </c>
      <c r="AR54" s="5">
        <v>5</v>
      </c>
      <c r="AS54" s="5">
        <v>4</v>
      </c>
      <c r="AT54" s="5">
        <f t="shared" ref="AT54" si="77">AN54*0.6+AO54*0.4+AP54*0.4+AQ54*0.4+AR54/5+AS54*0.6</f>
        <v>11.32</v>
      </c>
      <c r="AU54" s="73">
        <f t="shared" ref="AU54" si="78">AT54*5/13</f>
        <v>4.3538461538461544</v>
      </c>
      <c r="AV54" s="4"/>
      <c r="AW54" s="5">
        <v>4.5</v>
      </c>
      <c r="AX54" s="4">
        <v>4.5</v>
      </c>
      <c r="AY54" s="5">
        <v>4</v>
      </c>
      <c r="AZ54" s="5">
        <v>4.5</v>
      </c>
      <c r="BA54" s="5">
        <v>3</v>
      </c>
      <c r="BB54" s="5">
        <v>5</v>
      </c>
      <c r="BC54" s="5">
        <f t="shared" ref="BC54" si="79">AW54*0.6+AX54*0.4+AY54*0.4+AZ54*0.4+BA54/5+BB54*0.6</f>
        <v>11.5</v>
      </c>
      <c r="BD54" s="73">
        <f t="shared" ref="BD54" si="80">BC54*5/13</f>
        <v>4.4230769230769234</v>
      </c>
    </row>
    <row r="55" spans="1:57" ht="17.25" customHeight="1" thickTop="1" thickBot="1">
      <c r="A55" s="1">
        <v>84505262011</v>
      </c>
      <c r="B55" s="150" t="s">
        <v>200</v>
      </c>
      <c r="C55" s="151"/>
      <c r="D55" s="82">
        <f>U55</f>
        <v>3.8249999999999997</v>
      </c>
      <c r="E55" s="82">
        <f>AD55</f>
        <v>3.3803333333333332</v>
      </c>
      <c r="F55" s="82">
        <f>AM55</f>
        <v>3.5615384615384613</v>
      </c>
      <c r="G55" s="82">
        <f>AV55</f>
        <v>3.9461538461538459</v>
      </c>
      <c r="H55" s="82">
        <f>AV55</f>
        <v>3.9461538461538459</v>
      </c>
      <c r="I55" s="82">
        <f>(D55+E55+F55+G55+H55)*0.7/5</f>
        <v>2.6122851282051278</v>
      </c>
      <c r="J55" s="82">
        <v>13</v>
      </c>
      <c r="K55" s="82">
        <f>I55+J55*0.4*5/36</f>
        <v>3.3345073504273501</v>
      </c>
      <c r="L55" s="152"/>
      <c r="M55" s="151">
        <v>3.5</v>
      </c>
      <c r="O55" s="82">
        <v>2.9</v>
      </c>
      <c r="P55" s="82">
        <v>4</v>
      </c>
      <c r="Q55" s="82">
        <v>4.5999999999999996</v>
      </c>
      <c r="R55" s="82">
        <v>5</v>
      </c>
      <c r="S55" s="82">
        <v>4</v>
      </c>
      <c r="T55" s="82">
        <f>M55*0.6+O55*0.4+P55*0.4+Q55*0.2+R55/5+S55*0.6</f>
        <v>9.18</v>
      </c>
      <c r="U55" s="152">
        <f>T55*5/12</f>
        <v>3.8249999999999997</v>
      </c>
      <c r="V55" s="151"/>
      <c r="W55" s="82">
        <v>3.8</v>
      </c>
      <c r="X55" s="82">
        <v>1.6</v>
      </c>
      <c r="Y55" s="82">
        <v>4.5</v>
      </c>
      <c r="Z55" s="82">
        <v>4.3</v>
      </c>
      <c r="AA55" s="82">
        <v>3.4</v>
      </c>
      <c r="AB55" s="152">
        <v>4.0999999999999996</v>
      </c>
      <c r="AC55" s="151">
        <f>W55*0.6+X55*0.4+Y55*0.4+Z55*0.4+AA55/5*AB55*0.6</f>
        <v>8.1128</v>
      </c>
      <c r="AD55" s="152">
        <f>AC55*5/12</f>
        <v>3.3803333333333332</v>
      </c>
      <c r="AE55" s="151"/>
      <c r="AF55" s="82">
        <v>4.5</v>
      </c>
      <c r="AG55" s="82">
        <v>1</v>
      </c>
      <c r="AH55" s="82">
        <v>3.9</v>
      </c>
      <c r="AI55" s="82">
        <v>4.3</v>
      </c>
      <c r="AJ55" s="82">
        <v>4.5</v>
      </c>
      <c r="AK55" s="82">
        <v>3.3</v>
      </c>
      <c r="AL55" s="82">
        <f>AF55*0.6+AG55*0.4+AH55*0.4+AI55*0.4+AJ55/5+AK55*0.6</f>
        <v>9.26</v>
      </c>
      <c r="AM55" s="153">
        <f>AL55*5/13</f>
        <v>3.5615384615384613</v>
      </c>
      <c r="AN55" s="151"/>
      <c r="AO55" s="82">
        <v>3.9</v>
      </c>
      <c r="AP55" s="82">
        <v>3.9</v>
      </c>
      <c r="AQ55" s="82">
        <v>3.9</v>
      </c>
      <c r="AR55" s="82">
        <v>3.9</v>
      </c>
      <c r="AS55" s="82">
        <v>4.5</v>
      </c>
      <c r="AT55" s="82">
        <v>3.9</v>
      </c>
      <c r="AU55" s="82">
        <f>AO55*0.6+AP55*0.4+AQ55*0.4+AR55*0.4+AS55/5+AT55*0.6</f>
        <v>10.26</v>
      </c>
      <c r="AV55" s="152">
        <f>AU55*5/13</f>
        <v>3.9461538461538459</v>
      </c>
      <c r="AW55" s="151"/>
      <c r="AX55" s="82">
        <v>4.3</v>
      </c>
      <c r="AY55" s="82">
        <v>2.1</v>
      </c>
      <c r="AZ55" s="82">
        <v>4.5</v>
      </c>
      <c r="BA55" s="82">
        <v>4.4000000000000004</v>
      </c>
      <c r="BB55" s="82">
        <v>5</v>
      </c>
      <c r="BC55" s="82">
        <v>5</v>
      </c>
      <c r="BD55" s="82"/>
      <c r="BE55" s="152"/>
    </row>
    <row r="56" spans="1:57" ht="21.75" thickTop="1" thickBot="1">
      <c r="A56" s="1">
        <v>84505362011</v>
      </c>
      <c r="B56" s="74" t="s">
        <v>31</v>
      </c>
      <c r="C56" s="2">
        <v>1</v>
      </c>
      <c r="D56" s="66">
        <f t="shared" ref="D56" si="81">T56</f>
        <v>3.4083333333333337</v>
      </c>
      <c r="E56" s="67">
        <f t="shared" ref="E56" si="82">AC56</f>
        <v>3.7666666666666671</v>
      </c>
      <c r="F56" s="68">
        <f t="shared" ref="F56" si="83">AL56</f>
        <v>3.0769230769230771</v>
      </c>
      <c r="G56" s="69">
        <f t="shared" ref="G56" si="84">AU56</f>
        <v>3.9384615384615378</v>
      </c>
      <c r="H56" s="70">
        <f t="shared" ref="H56" si="85">BD56</f>
        <v>4.3230769230769237</v>
      </c>
      <c r="I56" s="71">
        <f t="shared" ref="I56" si="86">(D56+E56+F56+G56+H56)*0.7/5</f>
        <v>2.5918846153846156</v>
      </c>
      <c r="J56" s="3">
        <v>26</v>
      </c>
      <c r="K56" s="72">
        <f t="shared" ref="K56" si="87">I56+J56*0.4*5/36</f>
        <v>4.0363290598290602</v>
      </c>
      <c r="L56" s="88"/>
      <c r="M56" s="5">
        <v>3</v>
      </c>
      <c r="N56" s="4">
        <v>3.5</v>
      </c>
      <c r="O56" s="5">
        <v>3.5</v>
      </c>
      <c r="P56" s="5">
        <v>4.5</v>
      </c>
      <c r="Q56" s="5">
        <v>5</v>
      </c>
      <c r="R56" s="5">
        <v>2.8</v>
      </c>
      <c r="S56" s="5">
        <f t="shared" ref="S56" si="88">M56*0.6+N56*0.4+O56*0.4+P56*0.2+Q56/5+R56*0.6</f>
        <v>8.1800000000000015</v>
      </c>
      <c r="T56" s="73">
        <f t="shared" ref="T56" si="89">S56*5/12</f>
        <v>3.4083333333333337</v>
      </c>
      <c r="U56" s="4"/>
      <c r="V56" s="5">
        <v>4</v>
      </c>
      <c r="W56" s="4">
        <v>2</v>
      </c>
      <c r="X56" s="5">
        <v>3.8</v>
      </c>
      <c r="Y56" s="5">
        <v>4.5</v>
      </c>
      <c r="Z56" s="5">
        <v>5</v>
      </c>
      <c r="AA56" s="5">
        <v>4.2</v>
      </c>
      <c r="AB56" s="5">
        <f t="shared" ref="AB56" si="90">V56*0.6+W56*0.4+X56*0.4+Y56*0.4+Z56/5*AA56*0.6</f>
        <v>9.0400000000000009</v>
      </c>
      <c r="AC56" s="73">
        <f t="shared" ref="AC56" si="91">AB56*5/12</f>
        <v>3.7666666666666671</v>
      </c>
      <c r="AD56" s="4"/>
      <c r="AE56" s="5">
        <v>4.5</v>
      </c>
      <c r="AF56" s="4">
        <v>1.5</v>
      </c>
      <c r="AG56" s="5">
        <v>4</v>
      </c>
      <c r="AH56" s="5">
        <v>4.5</v>
      </c>
      <c r="AI56" s="5">
        <v>5</v>
      </c>
      <c r="AJ56" s="5">
        <v>2</v>
      </c>
      <c r="AK56" s="5">
        <f t="shared" ref="AK56" si="92">AE56*0.6+AF56*0.4+AG56*0.4+AH56*0.2+AI56/5+AJ56*0.6</f>
        <v>8</v>
      </c>
      <c r="AL56" s="73">
        <f t="shared" ref="AL56" si="93">AK56*5/13</f>
        <v>3.0769230769230771</v>
      </c>
      <c r="AM56" s="4"/>
      <c r="AN56" s="5">
        <v>4.3</v>
      </c>
      <c r="AO56" s="5">
        <v>4.3</v>
      </c>
      <c r="AP56" s="5">
        <v>4.3</v>
      </c>
      <c r="AQ56" s="5">
        <v>4.3</v>
      </c>
      <c r="AR56" s="5">
        <v>5</v>
      </c>
      <c r="AS56" s="5">
        <v>2.5</v>
      </c>
      <c r="AT56" s="5">
        <f t="shared" ref="AT56" si="94">AN56*0.6+AO56*0.4+AP56*0.4+AQ56*0.4+AR56/5+AS56*0.6</f>
        <v>10.239999999999998</v>
      </c>
      <c r="AU56" s="73">
        <f t="shared" ref="AU56" si="95">AT56*5/13</f>
        <v>3.9384615384615378</v>
      </c>
      <c r="AV56" s="4"/>
      <c r="AW56" s="5">
        <v>4</v>
      </c>
      <c r="AX56" s="4">
        <v>4.3</v>
      </c>
      <c r="AY56" s="5">
        <v>3.8</v>
      </c>
      <c r="AZ56" s="5">
        <v>4</v>
      </c>
      <c r="BA56" s="5">
        <v>5</v>
      </c>
      <c r="BB56" s="5">
        <v>5</v>
      </c>
      <c r="BC56" s="5">
        <f t="shared" ref="BC56" si="96">AW56*0.6+AX56*0.4+AY56*0.4+AZ56*0.4+BA56/5+BB56*0.6</f>
        <v>11.24</v>
      </c>
      <c r="BD56" s="73">
        <f t="shared" ref="BD56" si="97">BC56*5/13</f>
        <v>4.3230769230769237</v>
      </c>
    </row>
    <row r="57" spans="1:57" ht="15.75" thickTop="1"/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EE46"/>
  <sheetViews>
    <sheetView topLeftCell="A9" zoomScale="51" zoomScaleNormal="51" workbookViewId="0">
      <selection activeCell="L9" sqref="L1:BK1048576"/>
    </sheetView>
  </sheetViews>
  <sheetFormatPr baseColWidth="10" defaultRowHeight="15.75"/>
  <cols>
    <col min="1" max="1" width="13.42578125" style="6" customWidth="1"/>
    <col min="2" max="2" width="48.7109375" style="112" customWidth="1"/>
    <col min="3" max="10" width="5.85546875" style="6" customWidth="1"/>
    <col min="11" max="11" width="7.85546875" style="6" customWidth="1"/>
    <col min="12" max="61" width="5.85546875" style="6" hidden="1" customWidth="1"/>
    <col min="62" max="62" width="4.140625" style="6" hidden="1" customWidth="1"/>
    <col min="63" max="63" width="0" style="6" hidden="1" customWidth="1"/>
    <col min="64" max="16384" width="11.42578125" style="6"/>
  </cols>
  <sheetData>
    <row r="4" spans="1:135" ht="28.5">
      <c r="A4" s="8"/>
      <c r="B4" s="106"/>
      <c r="C4" s="10"/>
      <c r="D4" s="11" t="s">
        <v>64</v>
      </c>
      <c r="E4" s="10"/>
      <c r="F4" s="10"/>
      <c r="G4" s="10"/>
      <c r="H4" s="10"/>
      <c r="I4" s="10"/>
      <c r="J4" s="10"/>
      <c r="K4" s="10"/>
      <c r="L4" s="12"/>
      <c r="M4" s="10"/>
      <c r="N4" s="10"/>
      <c r="O4" s="10"/>
      <c r="P4" s="10"/>
      <c r="Q4" s="10"/>
      <c r="R4" s="10"/>
      <c r="S4" s="10"/>
      <c r="T4" s="10"/>
      <c r="U4" s="10"/>
      <c r="V4" s="10"/>
      <c r="W4" s="12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2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8"/>
      <c r="BJ4" s="8"/>
      <c r="BK4" s="8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35" ht="20.25">
      <c r="A5" s="8"/>
      <c r="B5" s="106"/>
      <c r="C5" s="10"/>
      <c r="D5" s="10"/>
      <c r="E5" s="10"/>
      <c r="F5" s="10"/>
      <c r="G5" s="10"/>
      <c r="H5" s="10"/>
      <c r="I5" s="10"/>
      <c r="J5" s="10"/>
      <c r="K5" s="10"/>
      <c r="L5" s="12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  <c r="X5" s="10"/>
      <c r="Y5" s="10" t="s">
        <v>65</v>
      </c>
      <c r="Z5" s="14"/>
      <c r="AA5" s="14"/>
      <c r="AB5" s="14"/>
      <c r="AC5" s="10"/>
      <c r="AD5" s="10"/>
      <c r="AE5" s="10"/>
      <c r="AF5" s="10"/>
      <c r="AG5" s="10"/>
      <c r="AH5" s="12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5" t="s">
        <v>140</v>
      </c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8"/>
      <c r="BJ5" s="8"/>
      <c r="BK5" s="8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35" ht="23.25">
      <c r="A6" s="8"/>
      <c r="B6" s="106"/>
      <c r="C6" s="16"/>
      <c r="D6" s="16"/>
      <c r="E6" s="10"/>
      <c r="F6" s="10"/>
      <c r="G6" s="10"/>
      <c r="H6" s="10"/>
      <c r="I6" s="10"/>
      <c r="J6" s="10"/>
      <c r="K6" s="10"/>
      <c r="L6" s="12"/>
      <c r="M6" s="10"/>
      <c r="N6" s="10"/>
      <c r="O6" s="10"/>
      <c r="P6" s="17"/>
      <c r="Q6" s="17"/>
      <c r="R6" s="17"/>
      <c r="S6" s="17"/>
      <c r="T6" s="17"/>
      <c r="U6" s="10"/>
      <c r="V6" s="10"/>
      <c r="W6" s="12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2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8"/>
      <c r="BJ6" s="8"/>
      <c r="BK6" s="8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35" ht="27" thickBot="1">
      <c r="A7" s="8"/>
      <c r="B7" s="106"/>
      <c r="C7" s="10"/>
      <c r="D7" s="10"/>
      <c r="E7" s="18"/>
      <c r="F7" s="18"/>
      <c r="G7" s="18"/>
      <c r="H7" s="18"/>
      <c r="I7" s="18"/>
      <c r="J7" s="18"/>
      <c r="K7" s="18"/>
      <c r="L7" s="94"/>
      <c r="M7" s="19"/>
      <c r="N7" s="20"/>
      <c r="O7" s="10"/>
      <c r="P7" s="10"/>
      <c r="Q7" s="10"/>
      <c r="R7" s="10"/>
      <c r="S7" s="10"/>
      <c r="T7" s="10"/>
      <c r="U7" s="10"/>
      <c r="V7" s="10"/>
      <c r="W7" s="12"/>
      <c r="X7" s="10"/>
      <c r="Y7" s="10" t="s">
        <v>66</v>
      </c>
      <c r="Z7" s="21"/>
      <c r="AA7" s="21"/>
      <c r="AB7" s="21"/>
      <c r="AC7" s="10"/>
      <c r="AD7" s="10"/>
      <c r="AE7" s="10"/>
      <c r="AF7" s="10"/>
      <c r="AG7" s="10"/>
      <c r="AH7" s="12"/>
      <c r="AI7" s="10"/>
      <c r="AJ7" s="10"/>
      <c r="AK7" s="10"/>
      <c r="AL7" s="10"/>
      <c r="AM7" s="10"/>
      <c r="AN7" s="10"/>
      <c r="AO7" s="10"/>
      <c r="AP7" s="10"/>
      <c r="AQ7" s="22" t="s">
        <v>67</v>
      </c>
      <c r="AR7" s="10"/>
      <c r="AS7" s="12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8"/>
      <c r="BI7" s="8"/>
      <c r="BJ7" s="8"/>
      <c r="BK7" s="8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35" ht="21.75" thickTop="1" thickBot="1">
      <c r="A8" s="8"/>
      <c r="B8" s="107"/>
      <c r="C8" s="10"/>
      <c r="D8" s="18"/>
      <c r="E8" s="18"/>
      <c r="F8" s="18"/>
      <c r="G8" s="18"/>
      <c r="H8" s="18"/>
      <c r="I8" s="18"/>
      <c r="J8" s="10"/>
      <c r="K8" s="24"/>
      <c r="L8" s="25"/>
      <c r="M8" s="26"/>
      <c r="N8" s="27"/>
      <c r="O8" s="27"/>
      <c r="P8" s="27"/>
      <c r="Q8" s="27"/>
      <c r="R8" s="27"/>
      <c r="S8" s="27"/>
      <c r="T8" s="27"/>
      <c r="U8" s="27"/>
      <c r="V8" s="28"/>
      <c r="W8" s="27"/>
      <c r="X8" s="27" t="s">
        <v>68</v>
      </c>
      <c r="Y8" s="29"/>
      <c r="Z8" s="27"/>
      <c r="AA8" s="27"/>
      <c r="AB8" s="27"/>
      <c r="AC8" s="27"/>
      <c r="AD8" s="27"/>
      <c r="AE8" s="27"/>
      <c r="AF8" s="27"/>
      <c r="AG8" s="28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8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18"/>
      <c r="BF8" s="18"/>
      <c r="BG8" s="18"/>
      <c r="BH8" s="8"/>
      <c r="BI8" s="8"/>
      <c r="BJ8" s="8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35" ht="19.5" thickTop="1" thickBot="1">
      <c r="A9" s="8"/>
      <c r="B9" s="108"/>
      <c r="C9" s="27"/>
      <c r="D9" s="31" t="s">
        <v>69</v>
      </c>
      <c r="E9" s="10"/>
      <c r="F9" s="10"/>
      <c r="G9" s="10"/>
      <c r="H9" s="10"/>
      <c r="I9" s="32" t="s">
        <v>44</v>
      </c>
      <c r="J9" s="33">
        <v>0.4</v>
      </c>
      <c r="K9" s="34">
        <v>1</v>
      </c>
      <c r="L9" s="97" t="s">
        <v>70</v>
      </c>
      <c r="M9" s="35"/>
      <c r="N9" s="25"/>
      <c r="O9" s="25"/>
      <c r="P9" s="10" t="s">
        <v>100</v>
      </c>
      <c r="Q9" s="10"/>
      <c r="R9" s="10"/>
      <c r="S9" s="10"/>
      <c r="T9" s="10"/>
      <c r="U9" s="10"/>
      <c r="V9" s="36" t="s">
        <v>71</v>
      </c>
      <c r="W9" s="25"/>
      <c r="X9" s="25"/>
      <c r="Y9" s="25" t="s">
        <v>72</v>
      </c>
      <c r="Z9" s="25"/>
      <c r="AA9" s="25"/>
      <c r="AB9" s="25"/>
      <c r="AC9" s="25"/>
      <c r="AD9" s="25"/>
      <c r="AE9" s="25"/>
      <c r="AF9" s="26" t="s">
        <v>73</v>
      </c>
      <c r="AG9" s="37"/>
      <c r="AH9" s="25"/>
      <c r="AI9" s="25"/>
      <c r="AJ9" s="25"/>
      <c r="AK9" s="25"/>
      <c r="AL9" s="25"/>
      <c r="AM9" s="25" t="s">
        <v>74</v>
      </c>
      <c r="AN9" s="27"/>
      <c r="AO9" s="25"/>
      <c r="AP9" s="26" t="s">
        <v>75</v>
      </c>
      <c r="AQ9" s="25"/>
      <c r="AR9" s="37"/>
      <c r="AS9" s="25" t="s">
        <v>72</v>
      </c>
      <c r="AT9" s="25"/>
      <c r="AU9" s="25"/>
      <c r="AV9" s="25"/>
      <c r="AW9" s="25"/>
      <c r="AX9" s="38"/>
      <c r="AY9" s="39"/>
      <c r="AZ9" s="10"/>
      <c r="BA9" s="25"/>
      <c r="BB9" s="10"/>
      <c r="BC9" s="10"/>
      <c r="BD9" s="10"/>
      <c r="BE9" s="10"/>
      <c r="BF9" s="10"/>
      <c r="BG9" s="10"/>
      <c r="BH9" s="8"/>
      <c r="BI9" s="8"/>
      <c r="BJ9" s="8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35" ht="24.75" thickTop="1" thickBot="1">
      <c r="A10" s="40"/>
      <c r="B10" s="109" t="s">
        <v>101</v>
      </c>
      <c r="C10" s="42"/>
      <c r="D10" s="29"/>
      <c r="E10" s="29" t="s">
        <v>76</v>
      </c>
      <c r="F10" s="29"/>
      <c r="G10" s="29"/>
      <c r="H10" s="42"/>
      <c r="I10" s="29"/>
      <c r="J10" s="43"/>
      <c r="K10" s="44"/>
      <c r="L10" s="14"/>
      <c r="M10" s="14"/>
      <c r="N10" s="29"/>
      <c r="O10" s="29" t="s">
        <v>77</v>
      </c>
      <c r="P10" s="29"/>
      <c r="Q10" s="29"/>
      <c r="R10" s="29"/>
      <c r="S10" s="29" t="s">
        <v>141</v>
      </c>
      <c r="T10" s="29"/>
      <c r="U10" s="42"/>
      <c r="V10" s="12"/>
      <c r="W10" s="14"/>
      <c r="X10" s="29"/>
      <c r="Y10" s="29" t="s">
        <v>78</v>
      </c>
      <c r="Z10" s="29"/>
      <c r="AA10" s="29"/>
      <c r="AB10" s="29"/>
      <c r="AC10" s="29" t="s">
        <v>142</v>
      </c>
      <c r="AD10" s="29"/>
      <c r="AE10" s="42"/>
      <c r="AF10" s="14"/>
      <c r="AG10" s="28"/>
      <c r="AH10" s="29"/>
      <c r="AI10" s="29" t="s">
        <v>79</v>
      </c>
      <c r="AJ10" s="29"/>
      <c r="AK10" s="29"/>
      <c r="AL10" s="29"/>
      <c r="AM10" s="29" t="s">
        <v>143</v>
      </c>
      <c r="AN10" s="29"/>
      <c r="AO10" s="42"/>
      <c r="AP10" s="14"/>
      <c r="AQ10" s="29"/>
      <c r="AR10" s="28"/>
      <c r="AS10" s="29" t="s">
        <v>80</v>
      </c>
      <c r="AT10" s="29"/>
      <c r="AU10" s="29"/>
      <c r="AV10" s="29"/>
      <c r="AW10" s="29"/>
      <c r="AX10" s="42"/>
      <c r="AY10" s="14"/>
      <c r="AZ10" s="29"/>
      <c r="BA10" s="29"/>
      <c r="BB10" s="29"/>
      <c r="BC10" s="29" t="s">
        <v>81</v>
      </c>
      <c r="BD10" s="29"/>
      <c r="BE10" s="29"/>
      <c r="BF10" s="29"/>
      <c r="BG10" s="29"/>
      <c r="BH10" s="42"/>
      <c r="BI10" s="42"/>
      <c r="BJ10" s="14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46"/>
      <c r="DW10" s="46"/>
      <c r="DX10" s="46"/>
      <c r="DY10" s="46"/>
      <c r="DZ10" s="46"/>
      <c r="EA10" s="46"/>
      <c r="EB10" s="46"/>
      <c r="EC10" s="46"/>
      <c r="ED10" s="46"/>
      <c r="EE10" s="46"/>
    </row>
    <row r="11" spans="1:135" ht="16.5" thickTop="1" thickBot="1">
      <c r="A11" s="47"/>
      <c r="B11" s="110" t="s">
        <v>82</v>
      </c>
      <c r="C11" s="49" t="s">
        <v>83</v>
      </c>
      <c r="D11" s="50">
        <v>1</v>
      </c>
      <c r="E11" s="51">
        <v>2</v>
      </c>
      <c r="F11" s="51">
        <v>3</v>
      </c>
      <c r="G11" s="51">
        <v>4</v>
      </c>
      <c r="H11" s="52">
        <v>5</v>
      </c>
      <c r="I11" s="53">
        <v>0.6</v>
      </c>
      <c r="J11" s="54" t="s">
        <v>84</v>
      </c>
      <c r="K11" s="55" t="s">
        <v>43</v>
      </c>
      <c r="L11" s="56" t="s">
        <v>85</v>
      </c>
      <c r="M11" s="56" t="s">
        <v>86</v>
      </c>
      <c r="N11" s="51" t="s">
        <v>87</v>
      </c>
      <c r="O11" s="51" t="s">
        <v>88</v>
      </c>
      <c r="P11" s="51" t="s">
        <v>89</v>
      </c>
      <c r="Q11" s="51" t="s">
        <v>90</v>
      </c>
      <c r="R11" s="51" t="s">
        <v>133</v>
      </c>
      <c r="S11" s="51" t="s">
        <v>91</v>
      </c>
      <c r="T11" s="57" t="s">
        <v>92</v>
      </c>
      <c r="U11" s="58" t="s">
        <v>43</v>
      </c>
      <c r="V11" s="59" t="s">
        <v>85</v>
      </c>
      <c r="W11" s="56" t="s">
        <v>86</v>
      </c>
      <c r="X11" s="56" t="s">
        <v>87</v>
      </c>
      <c r="Y11" s="50" t="s">
        <v>88</v>
      </c>
      <c r="Z11" s="51" t="s">
        <v>89</v>
      </c>
      <c r="AA11" s="51" t="s">
        <v>90</v>
      </c>
      <c r="AB11" s="51" t="s">
        <v>133</v>
      </c>
      <c r="AC11" s="51" t="s">
        <v>91</v>
      </c>
      <c r="AD11" s="52" t="s">
        <v>92</v>
      </c>
      <c r="AE11" s="53" t="s">
        <v>43</v>
      </c>
      <c r="AF11" s="54" t="s">
        <v>85</v>
      </c>
      <c r="AG11" s="55" t="s">
        <v>86</v>
      </c>
      <c r="AH11" s="56" t="s">
        <v>87</v>
      </c>
      <c r="AI11" s="60" t="s">
        <v>88</v>
      </c>
      <c r="AJ11" s="50" t="s">
        <v>89</v>
      </c>
      <c r="AK11" s="50" t="s">
        <v>90</v>
      </c>
      <c r="AL11" s="50" t="s">
        <v>133</v>
      </c>
      <c r="AM11" s="51" t="s">
        <v>91</v>
      </c>
      <c r="AN11" s="51" t="s">
        <v>92</v>
      </c>
      <c r="AO11" s="52" t="s">
        <v>43</v>
      </c>
      <c r="AP11" s="53" t="s">
        <v>85</v>
      </c>
      <c r="AQ11" s="54" t="s">
        <v>86</v>
      </c>
      <c r="AR11" s="55" t="s">
        <v>87</v>
      </c>
      <c r="AS11" s="51" t="s">
        <v>88</v>
      </c>
      <c r="AT11" s="51" t="s">
        <v>93</v>
      </c>
      <c r="AU11" s="51" t="s">
        <v>90</v>
      </c>
      <c r="AV11" s="51" t="s">
        <v>133</v>
      </c>
      <c r="AW11" s="51" t="s">
        <v>91</v>
      </c>
      <c r="AX11" s="61" t="s">
        <v>92</v>
      </c>
      <c r="AY11" s="58" t="s">
        <v>94</v>
      </c>
      <c r="AZ11" s="51" t="s">
        <v>85</v>
      </c>
      <c r="BA11" s="51" t="s">
        <v>86</v>
      </c>
      <c r="BB11" s="51" t="s">
        <v>87</v>
      </c>
      <c r="BC11" s="51" t="s">
        <v>88</v>
      </c>
      <c r="BD11" s="51" t="s">
        <v>89</v>
      </c>
      <c r="BE11" s="51" t="s">
        <v>90</v>
      </c>
      <c r="BF11" s="51" t="s">
        <v>133</v>
      </c>
      <c r="BG11" s="57" t="s">
        <v>91</v>
      </c>
      <c r="BH11" s="62" t="s">
        <v>95</v>
      </c>
      <c r="BI11" s="62" t="s">
        <v>94</v>
      </c>
      <c r="BJ11" s="47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64"/>
      <c r="DW11" s="64"/>
      <c r="DX11" s="64"/>
      <c r="DY11" s="64"/>
      <c r="DZ11" s="64"/>
      <c r="EA11" s="64"/>
      <c r="EB11" s="64"/>
      <c r="EC11" s="64"/>
      <c r="ED11" s="64"/>
      <c r="EE11" s="64"/>
    </row>
    <row r="12" spans="1:135" ht="18" thickTop="1" thickBot="1">
      <c r="A12" s="10" t="s">
        <v>97</v>
      </c>
      <c r="B12" s="111" t="s">
        <v>96</v>
      </c>
      <c r="C12" s="2"/>
      <c r="D12" s="66">
        <f>U12</f>
        <v>5</v>
      </c>
      <c r="E12" s="67">
        <f>AE12</f>
        <v>5</v>
      </c>
      <c r="F12" s="68">
        <f>AO12</f>
        <v>5</v>
      </c>
      <c r="G12" s="69">
        <f>AY12</f>
        <v>5</v>
      </c>
      <c r="H12" s="70">
        <f>BI12</f>
        <v>5</v>
      </c>
      <c r="I12" s="71">
        <f>(D12+E12+F12+G12+H12)*0.7/5</f>
        <v>3.5</v>
      </c>
      <c r="J12" s="3">
        <v>40</v>
      </c>
      <c r="K12" s="72">
        <f>I12+J12*0.4*5/40</f>
        <v>5.5</v>
      </c>
      <c r="L12" s="4">
        <v>1</v>
      </c>
      <c r="M12" s="5">
        <v>5</v>
      </c>
      <c r="N12" s="4">
        <v>5</v>
      </c>
      <c r="O12" s="5">
        <v>5</v>
      </c>
      <c r="P12" s="5">
        <v>5</v>
      </c>
      <c r="Q12" s="5">
        <v>5</v>
      </c>
      <c r="R12" s="5">
        <v>5</v>
      </c>
      <c r="S12" s="73">
        <v>5</v>
      </c>
      <c r="T12" s="5">
        <f>M12*0.6+N12*0.4+O12*0.4+P12*0.4+Q12/5+R12/5+S12*0.6</f>
        <v>14</v>
      </c>
      <c r="U12" s="73">
        <f>T12*5/14</f>
        <v>5</v>
      </c>
      <c r="V12" s="4">
        <v>1</v>
      </c>
      <c r="W12" s="5">
        <v>5</v>
      </c>
      <c r="X12" s="4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>
        <f>W12*0.6+X12*0.4+Y12*0.4+Z12*0.4+AA12/5+AB12/5+AC12*0.6</f>
        <v>14</v>
      </c>
      <c r="AE12" s="73">
        <f>AD12*5/14</f>
        <v>5</v>
      </c>
      <c r="AF12" s="4">
        <v>1</v>
      </c>
      <c r="AG12" s="5">
        <v>5</v>
      </c>
      <c r="AH12" s="4">
        <v>5</v>
      </c>
      <c r="AI12" s="5">
        <v>5</v>
      </c>
      <c r="AJ12" s="5">
        <v>5</v>
      </c>
      <c r="AK12" s="5">
        <v>5</v>
      </c>
      <c r="AL12" s="5">
        <v>5</v>
      </c>
      <c r="AM12" s="5">
        <v>5</v>
      </c>
      <c r="AN12" s="5">
        <f t="shared" ref="AN12:AN45" si="0">AG12*0.6+AH12*0.4+AI12*0.4+AJ12*0.4+AK12/5+AL12/5+AM12*0.6</f>
        <v>14</v>
      </c>
      <c r="AO12" s="73">
        <f>AN12*5/14</f>
        <v>5</v>
      </c>
      <c r="AP12" s="4">
        <v>1</v>
      </c>
      <c r="AQ12" s="5">
        <v>5</v>
      </c>
      <c r="AR12" s="4">
        <v>5</v>
      </c>
      <c r="AS12" s="5">
        <v>5</v>
      </c>
      <c r="AT12" s="5">
        <v>5</v>
      </c>
      <c r="AU12" s="5">
        <v>5</v>
      </c>
      <c r="AV12" s="5">
        <v>5</v>
      </c>
      <c r="AW12" s="5">
        <v>5</v>
      </c>
      <c r="AX12" s="5">
        <f>AQ12*0.6+AR12*0.4+AS12*0.4*AT12*0.4+AU12/5+AV12/5+AW12*0.6</f>
        <v>14</v>
      </c>
      <c r="AY12" s="73">
        <f>AX12*5/14</f>
        <v>5</v>
      </c>
      <c r="AZ12" s="4">
        <v>1</v>
      </c>
      <c r="BA12" s="5">
        <v>5</v>
      </c>
      <c r="BB12" s="4">
        <v>5</v>
      </c>
      <c r="BC12" s="5">
        <v>5</v>
      </c>
      <c r="BD12" s="5">
        <v>5</v>
      </c>
      <c r="BE12" s="5">
        <v>5</v>
      </c>
      <c r="BF12" s="5">
        <v>5</v>
      </c>
      <c r="BG12" s="5">
        <v>5</v>
      </c>
      <c r="BH12" s="5">
        <f>BA12*0.6+BB12*0.4+BC12*0.4+BD12*0.4+BE12/5+BF12/5+BG12*0.6</f>
        <v>14</v>
      </c>
      <c r="BI12" s="73">
        <f>BH12*5/14</f>
        <v>5</v>
      </c>
      <c r="BJ12" s="8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</row>
    <row r="13" spans="1:135" s="131" customFormat="1" ht="18" thickTop="1" thickBot="1">
      <c r="A13" s="118"/>
      <c r="B13" s="132" t="s">
        <v>119</v>
      </c>
      <c r="C13" s="119"/>
      <c r="D13" s="120">
        <f t="shared" ref="D13:D45" si="1">U13</f>
        <v>4.4428571428571431</v>
      </c>
      <c r="E13" s="121">
        <f t="shared" ref="E13:E45" si="2">AE13</f>
        <v>4.25</v>
      </c>
      <c r="F13" s="122">
        <f t="shared" ref="F13:F45" si="3">AO13</f>
        <v>4.4642857142857144</v>
      </c>
      <c r="G13" s="123">
        <f t="shared" ref="G13:G45" si="4">AY13</f>
        <v>4.2714285714285714</v>
      </c>
      <c r="H13" s="124">
        <f t="shared" ref="H13:H45" si="5">BI13</f>
        <v>4.628571428571429</v>
      </c>
      <c r="I13" s="125">
        <f t="shared" ref="I13:I45" si="6">(D13+E13+F13+G13+H13)*0.7/5</f>
        <v>3.0880000000000001</v>
      </c>
      <c r="J13" s="126">
        <v>22</v>
      </c>
      <c r="K13" s="127">
        <f t="shared" ref="K13:K45" si="7">I13+J13*0.4*5/40</f>
        <v>4.1880000000000006</v>
      </c>
      <c r="L13" s="128"/>
      <c r="M13" s="129">
        <v>4.4000000000000004</v>
      </c>
      <c r="N13" s="128">
        <v>3.4</v>
      </c>
      <c r="O13" s="129">
        <v>3.9</v>
      </c>
      <c r="P13" s="129">
        <v>4.7</v>
      </c>
      <c r="Q13" s="129">
        <v>5</v>
      </c>
      <c r="R13" s="129">
        <v>5</v>
      </c>
      <c r="S13" s="129">
        <v>5</v>
      </c>
      <c r="T13" s="129">
        <f t="shared" ref="T13:T45" si="8">M13*0.6+N13*0.4+O13*0.4+P13*0.4+Q13/5+R13/5+S13*0.6</f>
        <v>12.440000000000001</v>
      </c>
      <c r="U13" s="130">
        <f t="shared" ref="U13:U45" si="9">T13*5/14</f>
        <v>4.4428571428571431</v>
      </c>
      <c r="V13" s="128"/>
      <c r="W13" s="129">
        <v>4.4000000000000004</v>
      </c>
      <c r="X13" s="128">
        <v>2.5</v>
      </c>
      <c r="Y13" s="129">
        <v>3.8</v>
      </c>
      <c r="Z13" s="129">
        <v>4.5</v>
      </c>
      <c r="AA13" s="129">
        <v>5</v>
      </c>
      <c r="AB13" s="129">
        <v>4.7</v>
      </c>
      <c r="AC13" s="129">
        <v>5</v>
      </c>
      <c r="AD13" s="129">
        <f t="shared" ref="AD13:AD45" si="10">W13*0.6+X13*0.4+Y13*0.4+Z13*0.4+AA13/5+AB13/5+AC13*0.6</f>
        <v>11.9</v>
      </c>
      <c r="AE13" s="130">
        <f t="shared" ref="AE13:AE45" si="11">AD13*5/14</f>
        <v>4.25</v>
      </c>
      <c r="AF13" s="128"/>
      <c r="AG13" s="129">
        <v>4.5</v>
      </c>
      <c r="AH13" s="128">
        <v>2.5</v>
      </c>
      <c r="AI13" s="129">
        <v>4.5</v>
      </c>
      <c r="AJ13" s="129">
        <v>5</v>
      </c>
      <c r="AK13" s="129">
        <v>5</v>
      </c>
      <c r="AL13" s="129">
        <v>5</v>
      </c>
      <c r="AM13" s="129">
        <v>5</v>
      </c>
      <c r="AN13" s="129">
        <f t="shared" si="0"/>
        <v>12.5</v>
      </c>
      <c r="AO13" s="130">
        <f t="shared" ref="AO13:AO45" si="12">AN13*5/14</f>
        <v>4.4642857142857144</v>
      </c>
      <c r="AP13" s="128"/>
      <c r="AQ13" s="129">
        <v>4</v>
      </c>
      <c r="AR13" s="128">
        <v>3</v>
      </c>
      <c r="AS13" s="129">
        <v>5</v>
      </c>
      <c r="AT13" s="129">
        <v>4.2</v>
      </c>
      <c r="AU13" s="129">
        <v>5</v>
      </c>
      <c r="AV13" s="129">
        <v>5</v>
      </c>
      <c r="AW13" s="129">
        <v>5</v>
      </c>
      <c r="AX13" s="129">
        <f t="shared" ref="AX13:AX45" si="13">AQ13*0.6+AR13*0.4+AS13*0.4*AT13*0.4+AU13/5+AV13/5+AW13*0.6</f>
        <v>11.96</v>
      </c>
      <c r="AY13" s="130">
        <f t="shared" ref="AY13:AY45" si="14">AX13*5/14</f>
        <v>4.2714285714285714</v>
      </c>
      <c r="AZ13" s="128"/>
      <c r="BA13" s="129">
        <v>4.4000000000000004</v>
      </c>
      <c r="BB13" s="128">
        <v>4.3</v>
      </c>
      <c r="BC13" s="129">
        <v>4.5</v>
      </c>
      <c r="BD13" s="129">
        <v>4.5</v>
      </c>
      <c r="BE13" s="129">
        <v>5</v>
      </c>
      <c r="BF13" s="129">
        <v>5</v>
      </c>
      <c r="BG13" s="129">
        <v>5</v>
      </c>
      <c r="BH13" s="129">
        <f t="shared" ref="BH13:BH45" si="15">BA13*0.6+BB13*0.4+BC13*0.4+BD13*0.4+BE13/5+BF13/5+BG13*0.6</f>
        <v>12.96</v>
      </c>
      <c r="BI13" s="130">
        <f t="shared" ref="BI13:BI45" si="16">BH13*5/14</f>
        <v>4.628571428571429</v>
      </c>
    </row>
    <row r="14" spans="1:135" s="131" customFormat="1" ht="18" thickTop="1" thickBot="1">
      <c r="A14" s="118"/>
      <c r="B14" s="132" t="s">
        <v>121</v>
      </c>
      <c r="C14" s="119"/>
      <c r="D14" s="120">
        <f t="shared" si="1"/>
        <v>3.8285714285714283</v>
      </c>
      <c r="E14" s="121">
        <f t="shared" si="2"/>
        <v>4.2071428571428573</v>
      </c>
      <c r="F14" s="122">
        <f t="shared" si="3"/>
        <v>4.9142857142857137</v>
      </c>
      <c r="G14" s="123">
        <f t="shared" si="4"/>
        <v>4.6582857142857153</v>
      </c>
      <c r="H14" s="124">
        <f t="shared" si="5"/>
        <v>4.7857142857142856</v>
      </c>
      <c r="I14" s="125">
        <f t="shared" si="6"/>
        <v>3.1351599999999995</v>
      </c>
      <c r="J14" s="126">
        <v>18</v>
      </c>
      <c r="K14" s="127">
        <f t="shared" si="7"/>
        <v>4.0351599999999994</v>
      </c>
      <c r="L14" s="128"/>
      <c r="M14" s="129">
        <v>4.2</v>
      </c>
      <c r="N14" s="128">
        <v>0</v>
      </c>
      <c r="O14" s="129">
        <v>3.3</v>
      </c>
      <c r="P14" s="129">
        <v>4.7</v>
      </c>
      <c r="Q14" s="129">
        <v>5</v>
      </c>
      <c r="R14" s="129">
        <v>5</v>
      </c>
      <c r="S14" s="129">
        <v>5</v>
      </c>
      <c r="T14" s="129">
        <f t="shared" si="8"/>
        <v>10.719999999999999</v>
      </c>
      <c r="U14" s="130">
        <f t="shared" si="9"/>
        <v>3.8285714285714283</v>
      </c>
      <c r="V14" s="128"/>
      <c r="W14" s="129">
        <v>3.7</v>
      </c>
      <c r="X14" s="128">
        <v>2.5</v>
      </c>
      <c r="Y14" s="129">
        <v>4.4000000000000004</v>
      </c>
      <c r="Z14" s="129">
        <v>4.5</v>
      </c>
      <c r="AA14" s="129">
        <v>5</v>
      </c>
      <c r="AB14" s="129">
        <v>5</v>
      </c>
      <c r="AC14" s="129">
        <v>5</v>
      </c>
      <c r="AD14" s="129">
        <f t="shared" si="10"/>
        <v>11.780000000000001</v>
      </c>
      <c r="AE14" s="130">
        <f t="shared" si="11"/>
        <v>4.2071428571428573</v>
      </c>
      <c r="AF14" s="128"/>
      <c r="AG14" s="129">
        <v>4.8</v>
      </c>
      <c r="AH14" s="128">
        <v>5</v>
      </c>
      <c r="AI14" s="129">
        <v>4.7</v>
      </c>
      <c r="AJ14" s="129">
        <v>5</v>
      </c>
      <c r="AK14" s="129">
        <v>5</v>
      </c>
      <c r="AL14" s="129">
        <v>5</v>
      </c>
      <c r="AM14" s="129">
        <v>5</v>
      </c>
      <c r="AN14" s="129">
        <f t="shared" si="0"/>
        <v>13.76</v>
      </c>
      <c r="AO14" s="130">
        <f t="shared" si="12"/>
        <v>4.9142857142857137</v>
      </c>
      <c r="AP14" s="128"/>
      <c r="AQ14" s="129">
        <v>4.8</v>
      </c>
      <c r="AR14" s="128">
        <v>3.5</v>
      </c>
      <c r="AS14" s="129">
        <v>4.9000000000000004</v>
      </c>
      <c r="AT14" s="129">
        <v>4.8</v>
      </c>
      <c r="AU14" s="129">
        <v>5</v>
      </c>
      <c r="AV14" s="129">
        <v>5</v>
      </c>
      <c r="AW14" s="129">
        <v>5</v>
      </c>
      <c r="AX14" s="129">
        <f t="shared" si="13"/>
        <v>13.043200000000001</v>
      </c>
      <c r="AY14" s="130">
        <f t="shared" si="14"/>
        <v>4.6582857142857153</v>
      </c>
      <c r="AZ14" s="128"/>
      <c r="BA14" s="129">
        <v>4.8</v>
      </c>
      <c r="BB14" s="128">
        <v>4.3</v>
      </c>
      <c r="BC14" s="129">
        <v>5</v>
      </c>
      <c r="BD14" s="129">
        <v>4.5</v>
      </c>
      <c r="BE14" s="129">
        <v>5</v>
      </c>
      <c r="BF14" s="129">
        <v>5</v>
      </c>
      <c r="BG14" s="129">
        <v>5</v>
      </c>
      <c r="BH14" s="129">
        <f t="shared" si="15"/>
        <v>13.4</v>
      </c>
      <c r="BI14" s="130">
        <f t="shared" si="16"/>
        <v>4.7857142857142856</v>
      </c>
    </row>
    <row r="15" spans="1:135" s="131" customFormat="1" ht="18" thickTop="1" thickBot="1">
      <c r="A15" s="118"/>
      <c r="B15" s="132" t="s">
        <v>122</v>
      </c>
      <c r="C15" s="119"/>
      <c r="D15" s="120">
        <f t="shared" si="1"/>
        <v>3.8571428571428572</v>
      </c>
      <c r="E15" s="121">
        <f t="shared" si="2"/>
        <v>3.9428571428571426</v>
      </c>
      <c r="F15" s="122">
        <f t="shared" si="3"/>
        <v>4.1428571428571432</v>
      </c>
      <c r="G15" s="123">
        <f t="shared" si="4"/>
        <v>3.9428571428571426</v>
      </c>
      <c r="H15" s="124">
        <f t="shared" si="5"/>
        <v>4.6142857142857139</v>
      </c>
      <c r="I15" s="125">
        <f t="shared" si="6"/>
        <v>2.87</v>
      </c>
      <c r="J15" s="126">
        <v>22</v>
      </c>
      <c r="K15" s="127">
        <f t="shared" si="7"/>
        <v>3.97</v>
      </c>
      <c r="L15" s="128"/>
      <c r="M15" s="129">
        <v>3.8</v>
      </c>
      <c r="N15" s="128">
        <v>0.7</v>
      </c>
      <c r="O15" s="129">
        <v>3.5</v>
      </c>
      <c r="P15" s="129">
        <v>4.7</v>
      </c>
      <c r="Q15" s="129">
        <v>4.8</v>
      </c>
      <c r="R15" s="129">
        <v>5</v>
      </c>
      <c r="S15" s="129">
        <v>5</v>
      </c>
      <c r="T15" s="129">
        <f t="shared" si="8"/>
        <v>10.8</v>
      </c>
      <c r="U15" s="130">
        <f t="shared" si="9"/>
        <v>3.8571428571428572</v>
      </c>
      <c r="V15" s="128"/>
      <c r="W15" s="129">
        <v>3.4</v>
      </c>
      <c r="X15" s="128">
        <v>2</v>
      </c>
      <c r="Y15" s="129">
        <v>3.5</v>
      </c>
      <c r="Z15" s="129">
        <v>4.5</v>
      </c>
      <c r="AA15" s="129">
        <v>5</v>
      </c>
      <c r="AB15" s="129">
        <v>5</v>
      </c>
      <c r="AC15" s="129">
        <v>5</v>
      </c>
      <c r="AD15" s="129">
        <f t="shared" si="10"/>
        <v>11.04</v>
      </c>
      <c r="AE15" s="130">
        <f t="shared" si="11"/>
        <v>3.9428571428571426</v>
      </c>
      <c r="AF15" s="128"/>
      <c r="AG15" s="129">
        <v>4</v>
      </c>
      <c r="AH15" s="128">
        <v>2</v>
      </c>
      <c r="AI15" s="129">
        <v>3.5</v>
      </c>
      <c r="AJ15" s="129">
        <v>5</v>
      </c>
      <c r="AK15" s="129">
        <v>5</v>
      </c>
      <c r="AL15" s="129">
        <v>5</v>
      </c>
      <c r="AM15" s="129">
        <v>5</v>
      </c>
      <c r="AN15" s="129">
        <f t="shared" si="0"/>
        <v>11.600000000000001</v>
      </c>
      <c r="AO15" s="130">
        <f t="shared" si="12"/>
        <v>4.1428571428571432</v>
      </c>
      <c r="AP15" s="128"/>
      <c r="AQ15" s="129">
        <v>3.8</v>
      </c>
      <c r="AR15" s="128">
        <v>1</v>
      </c>
      <c r="AS15" s="129">
        <v>5</v>
      </c>
      <c r="AT15" s="129">
        <v>4.2</v>
      </c>
      <c r="AU15" s="129">
        <v>5</v>
      </c>
      <c r="AV15" s="129">
        <v>5</v>
      </c>
      <c r="AW15" s="129">
        <v>5</v>
      </c>
      <c r="AX15" s="129">
        <f t="shared" si="13"/>
        <v>11.04</v>
      </c>
      <c r="AY15" s="130">
        <f t="shared" si="14"/>
        <v>3.9428571428571426</v>
      </c>
      <c r="AZ15" s="128"/>
      <c r="BA15" s="129">
        <v>4</v>
      </c>
      <c r="BB15" s="128">
        <v>4.3</v>
      </c>
      <c r="BC15" s="129">
        <v>5</v>
      </c>
      <c r="BD15" s="129">
        <v>4.5</v>
      </c>
      <c r="BE15" s="129">
        <v>5</v>
      </c>
      <c r="BF15" s="129">
        <v>5</v>
      </c>
      <c r="BG15" s="129">
        <v>5</v>
      </c>
      <c r="BH15" s="129">
        <f t="shared" si="15"/>
        <v>12.92</v>
      </c>
      <c r="BI15" s="130">
        <f t="shared" si="16"/>
        <v>4.6142857142857139</v>
      </c>
    </row>
    <row r="16" spans="1:135" s="131" customFormat="1" ht="18.75" customHeight="1" thickTop="1" thickBot="1">
      <c r="A16" s="118"/>
      <c r="B16" s="132" t="s">
        <v>124</v>
      </c>
      <c r="C16" s="119"/>
      <c r="D16" s="120">
        <f t="shared" si="1"/>
        <v>3.7928571428571436</v>
      </c>
      <c r="E16" s="121">
        <f t="shared" si="2"/>
        <v>3.8142857142857141</v>
      </c>
      <c r="F16" s="122">
        <f t="shared" si="3"/>
        <v>4.3357142857142863</v>
      </c>
      <c r="G16" s="123">
        <f t="shared" si="4"/>
        <v>3.8482857142857143</v>
      </c>
      <c r="H16" s="124">
        <f t="shared" si="5"/>
        <v>4.4714285714285706</v>
      </c>
      <c r="I16" s="125">
        <f t="shared" si="6"/>
        <v>2.8367599999999995</v>
      </c>
      <c r="J16" s="126">
        <v>16</v>
      </c>
      <c r="K16" s="127">
        <f t="shared" si="7"/>
        <v>3.6367599999999998</v>
      </c>
      <c r="L16" s="128"/>
      <c r="M16" s="129">
        <v>3.5</v>
      </c>
      <c r="N16" s="128">
        <v>0.5</v>
      </c>
      <c r="O16" s="129">
        <v>3.9</v>
      </c>
      <c r="P16" s="129">
        <v>4.4000000000000004</v>
      </c>
      <c r="Q16" s="129">
        <v>5</v>
      </c>
      <c r="R16" s="129">
        <v>5</v>
      </c>
      <c r="S16" s="129">
        <v>5</v>
      </c>
      <c r="T16" s="129">
        <f t="shared" si="8"/>
        <v>10.620000000000001</v>
      </c>
      <c r="U16" s="130">
        <f t="shared" si="9"/>
        <v>3.7928571428571436</v>
      </c>
      <c r="V16" s="128"/>
      <c r="W16" s="129">
        <v>3.9</v>
      </c>
      <c r="X16" s="128">
        <v>0.5</v>
      </c>
      <c r="Y16" s="129">
        <v>3.6</v>
      </c>
      <c r="Z16" s="129">
        <v>4.5</v>
      </c>
      <c r="AA16" s="129">
        <v>5</v>
      </c>
      <c r="AB16" s="129">
        <v>4.5</v>
      </c>
      <c r="AC16" s="129">
        <v>5</v>
      </c>
      <c r="AD16" s="129">
        <f t="shared" si="10"/>
        <v>10.68</v>
      </c>
      <c r="AE16" s="130">
        <f t="shared" si="11"/>
        <v>3.8142857142857141</v>
      </c>
      <c r="AF16" s="128"/>
      <c r="AG16" s="129">
        <v>3.9</v>
      </c>
      <c r="AH16" s="128">
        <v>3</v>
      </c>
      <c r="AI16" s="129">
        <v>4</v>
      </c>
      <c r="AJ16" s="129">
        <v>5</v>
      </c>
      <c r="AK16" s="129">
        <v>5</v>
      </c>
      <c r="AL16" s="129">
        <v>5</v>
      </c>
      <c r="AM16" s="129">
        <v>5</v>
      </c>
      <c r="AN16" s="129">
        <f t="shared" si="0"/>
        <v>12.14</v>
      </c>
      <c r="AO16" s="130">
        <f t="shared" si="12"/>
        <v>4.3357142857142863</v>
      </c>
      <c r="AP16" s="128"/>
      <c r="AQ16" s="129">
        <v>4.5</v>
      </c>
      <c r="AR16" s="128">
        <v>1</v>
      </c>
      <c r="AS16" s="129">
        <v>3.8</v>
      </c>
      <c r="AT16" s="129">
        <v>4.4000000000000004</v>
      </c>
      <c r="AU16" s="129">
        <v>5</v>
      </c>
      <c r="AV16" s="129">
        <v>5</v>
      </c>
      <c r="AW16" s="129">
        <v>5</v>
      </c>
      <c r="AX16" s="129">
        <f t="shared" si="13"/>
        <v>10.7752</v>
      </c>
      <c r="AY16" s="130">
        <f t="shared" si="14"/>
        <v>3.8482857142857143</v>
      </c>
      <c r="AZ16" s="128"/>
      <c r="BA16" s="129">
        <v>4</v>
      </c>
      <c r="BB16" s="128">
        <v>4.3</v>
      </c>
      <c r="BC16" s="129">
        <v>4.5</v>
      </c>
      <c r="BD16" s="129">
        <v>4</v>
      </c>
      <c r="BE16" s="129">
        <v>5</v>
      </c>
      <c r="BF16" s="129">
        <v>5</v>
      </c>
      <c r="BG16" s="129">
        <v>5</v>
      </c>
      <c r="BH16" s="129">
        <f t="shared" si="15"/>
        <v>12.52</v>
      </c>
      <c r="BI16" s="130">
        <f t="shared" si="16"/>
        <v>4.4714285714285706</v>
      </c>
    </row>
    <row r="17" spans="1:61" ht="18" thickTop="1" thickBot="1">
      <c r="A17" s="1"/>
      <c r="B17" s="105" t="s">
        <v>132</v>
      </c>
      <c r="C17" s="2"/>
      <c r="D17" s="66">
        <f t="shared" si="1"/>
        <v>3.9857142857142853</v>
      </c>
      <c r="E17" s="67">
        <f t="shared" si="2"/>
        <v>3.9000000000000008</v>
      </c>
      <c r="F17" s="68">
        <f t="shared" si="3"/>
        <v>3.4285714285714284</v>
      </c>
      <c r="G17" s="69">
        <f t="shared" si="4"/>
        <v>3.097142857142857</v>
      </c>
      <c r="H17" s="70">
        <f t="shared" si="5"/>
        <v>3.0428571428571423</v>
      </c>
      <c r="I17" s="71">
        <f t="shared" si="6"/>
        <v>2.4435999999999996</v>
      </c>
      <c r="J17" s="3">
        <v>14</v>
      </c>
      <c r="K17" s="72">
        <f t="shared" si="7"/>
        <v>3.1435999999999997</v>
      </c>
      <c r="L17" s="4"/>
      <c r="M17" s="5">
        <v>4</v>
      </c>
      <c r="N17" s="4">
        <v>1</v>
      </c>
      <c r="O17" s="5">
        <v>3.7</v>
      </c>
      <c r="P17" s="5">
        <v>4.7</v>
      </c>
      <c r="Q17" s="5">
        <v>5</v>
      </c>
      <c r="R17" s="5">
        <v>5</v>
      </c>
      <c r="S17" s="5">
        <v>5</v>
      </c>
      <c r="T17" s="5">
        <f t="shared" si="8"/>
        <v>11.16</v>
      </c>
      <c r="U17" s="73">
        <f t="shared" si="9"/>
        <v>3.9857142857142853</v>
      </c>
      <c r="V17" s="4"/>
      <c r="W17" s="5">
        <v>3.7</v>
      </c>
      <c r="X17" s="4">
        <v>2.5</v>
      </c>
      <c r="Y17" s="5">
        <v>2.5</v>
      </c>
      <c r="Z17" s="5">
        <v>4.5</v>
      </c>
      <c r="AA17" s="5">
        <v>4.5</v>
      </c>
      <c r="AB17" s="5">
        <v>5</v>
      </c>
      <c r="AC17" s="5">
        <v>5</v>
      </c>
      <c r="AD17" s="5">
        <f t="shared" si="10"/>
        <v>10.920000000000002</v>
      </c>
      <c r="AE17" s="73">
        <f t="shared" si="11"/>
        <v>3.9000000000000008</v>
      </c>
      <c r="AF17" s="4"/>
      <c r="AG17" s="5">
        <v>4.3</v>
      </c>
      <c r="AH17" s="4">
        <v>1</v>
      </c>
      <c r="AI17" s="5">
        <v>2.2999999999999998</v>
      </c>
      <c r="AJ17" s="5">
        <v>2</v>
      </c>
      <c r="AK17" s="5">
        <v>4.5</v>
      </c>
      <c r="AL17" s="5">
        <v>5</v>
      </c>
      <c r="AM17" s="5">
        <v>5</v>
      </c>
      <c r="AN17" s="5">
        <f t="shared" si="0"/>
        <v>9.6</v>
      </c>
      <c r="AO17" s="73">
        <f t="shared" si="12"/>
        <v>3.4285714285714284</v>
      </c>
      <c r="AP17" s="4"/>
      <c r="AQ17" s="92"/>
      <c r="AR17" s="4">
        <v>1.5</v>
      </c>
      <c r="AS17" s="5">
        <v>4</v>
      </c>
      <c r="AT17" s="5">
        <v>4.8</v>
      </c>
      <c r="AU17" s="5">
        <v>5</v>
      </c>
      <c r="AV17" s="5">
        <v>5</v>
      </c>
      <c r="AW17" s="5">
        <v>5</v>
      </c>
      <c r="AX17" s="5">
        <f t="shared" si="13"/>
        <v>8.6720000000000006</v>
      </c>
      <c r="AY17" s="73">
        <f t="shared" si="14"/>
        <v>3.097142857142857</v>
      </c>
      <c r="AZ17" s="4"/>
      <c r="BA17" s="5">
        <v>0</v>
      </c>
      <c r="BB17" s="4">
        <v>4.3</v>
      </c>
      <c r="BC17" s="5">
        <v>0</v>
      </c>
      <c r="BD17" s="5">
        <v>4.5</v>
      </c>
      <c r="BE17" s="5">
        <v>5</v>
      </c>
      <c r="BF17" s="5">
        <v>5</v>
      </c>
      <c r="BG17" s="5">
        <v>5</v>
      </c>
      <c r="BH17" s="5">
        <f t="shared" si="15"/>
        <v>8.52</v>
      </c>
      <c r="BI17" s="73">
        <f t="shared" si="16"/>
        <v>3.0428571428571423</v>
      </c>
    </row>
    <row r="18" spans="1:61" s="131" customFormat="1" ht="18" thickTop="1" thickBot="1">
      <c r="A18" s="118"/>
      <c r="B18" s="132" t="s">
        <v>116</v>
      </c>
      <c r="C18" s="119"/>
      <c r="D18" s="120">
        <f t="shared" si="1"/>
        <v>3.9</v>
      </c>
      <c r="E18" s="121">
        <f t="shared" si="2"/>
        <v>4.0571428571428569</v>
      </c>
      <c r="F18" s="122">
        <f t="shared" si="3"/>
        <v>4.5</v>
      </c>
      <c r="G18" s="123">
        <f t="shared" si="4"/>
        <v>3.8880000000000003</v>
      </c>
      <c r="H18" s="124">
        <f t="shared" si="5"/>
        <v>3.9</v>
      </c>
      <c r="I18" s="125">
        <f t="shared" si="6"/>
        <v>2.8343199999999995</v>
      </c>
      <c r="J18" s="126">
        <v>9</v>
      </c>
      <c r="K18" s="127">
        <f t="shared" si="7"/>
        <v>3.2843199999999997</v>
      </c>
      <c r="L18" s="128"/>
      <c r="M18" s="129">
        <v>3.8</v>
      </c>
      <c r="N18" s="128">
        <v>0.5</v>
      </c>
      <c r="O18" s="129">
        <v>3.9</v>
      </c>
      <c r="P18" s="129">
        <v>4.7</v>
      </c>
      <c r="Q18" s="129">
        <v>5</v>
      </c>
      <c r="R18" s="129">
        <v>5</v>
      </c>
      <c r="S18" s="129">
        <v>5</v>
      </c>
      <c r="T18" s="129">
        <f t="shared" si="8"/>
        <v>10.92</v>
      </c>
      <c r="U18" s="130">
        <f t="shared" si="9"/>
        <v>3.9</v>
      </c>
      <c r="V18" s="128"/>
      <c r="W18" s="129">
        <v>4.2</v>
      </c>
      <c r="X18" s="128">
        <v>1</v>
      </c>
      <c r="Y18" s="129">
        <v>4.0999999999999996</v>
      </c>
      <c r="Z18" s="129">
        <v>4.5</v>
      </c>
      <c r="AA18" s="129">
        <v>5</v>
      </c>
      <c r="AB18" s="129">
        <v>5</v>
      </c>
      <c r="AC18" s="129">
        <v>5</v>
      </c>
      <c r="AD18" s="129">
        <f t="shared" si="10"/>
        <v>11.36</v>
      </c>
      <c r="AE18" s="130">
        <f t="shared" si="11"/>
        <v>4.0571428571428569</v>
      </c>
      <c r="AF18" s="128"/>
      <c r="AG18" s="129">
        <v>5</v>
      </c>
      <c r="AH18" s="128">
        <v>1.5</v>
      </c>
      <c r="AI18" s="129">
        <v>5</v>
      </c>
      <c r="AJ18" s="129">
        <v>5</v>
      </c>
      <c r="AK18" s="129">
        <v>5</v>
      </c>
      <c r="AL18" s="129">
        <v>5</v>
      </c>
      <c r="AM18" s="129">
        <v>5</v>
      </c>
      <c r="AN18" s="129">
        <f t="shared" si="0"/>
        <v>12.6</v>
      </c>
      <c r="AO18" s="130">
        <f t="shared" si="12"/>
        <v>4.5</v>
      </c>
      <c r="AP18" s="128"/>
      <c r="AQ18" s="129">
        <v>4</v>
      </c>
      <c r="AR18" s="128">
        <v>1.5</v>
      </c>
      <c r="AS18" s="129">
        <v>4.0999999999999996</v>
      </c>
      <c r="AT18" s="129">
        <v>4.4000000000000004</v>
      </c>
      <c r="AU18" s="129">
        <v>5</v>
      </c>
      <c r="AV18" s="129">
        <v>5</v>
      </c>
      <c r="AW18" s="129">
        <v>5</v>
      </c>
      <c r="AX18" s="129">
        <f t="shared" si="13"/>
        <v>10.8864</v>
      </c>
      <c r="AY18" s="130">
        <f t="shared" si="14"/>
        <v>3.8880000000000003</v>
      </c>
      <c r="AZ18" s="128"/>
      <c r="BA18" s="129"/>
      <c r="BB18" s="128">
        <v>4.8</v>
      </c>
      <c r="BC18" s="129">
        <v>5</v>
      </c>
      <c r="BD18" s="129">
        <v>5</v>
      </c>
      <c r="BE18" s="129">
        <v>5</v>
      </c>
      <c r="BF18" s="129">
        <v>5</v>
      </c>
      <c r="BG18" s="129">
        <v>5</v>
      </c>
      <c r="BH18" s="129">
        <f t="shared" si="15"/>
        <v>10.92</v>
      </c>
      <c r="BI18" s="130">
        <f t="shared" si="16"/>
        <v>3.9</v>
      </c>
    </row>
    <row r="19" spans="1:61" s="131" customFormat="1" ht="18" thickTop="1" thickBot="1">
      <c r="A19" s="118"/>
      <c r="B19" s="132" t="s">
        <v>117</v>
      </c>
      <c r="C19" s="119"/>
      <c r="D19" s="120">
        <f t="shared" si="1"/>
        <v>3.9357142857142855</v>
      </c>
      <c r="E19" s="121">
        <f t="shared" si="2"/>
        <v>3.9142857142857146</v>
      </c>
      <c r="F19" s="122">
        <f t="shared" si="3"/>
        <v>3.4285714285714284</v>
      </c>
      <c r="G19" s="123">
        <f t="shared" si="4"/>
        <v>4.1142857142857139</v>
      </c>
      <c r="H19" s="124">
        <f t="shared" si="5"/>
        <v>4.4000000000000004</v>
      </c>
      <c r="I19" s="125">
        <f t="shared" si="6"/>
        <v>2.7709999999999999</v>
      </c>
      <c r="J19" s="126">
        <v>13</v>
      </c>
      <c r="K19" s="127">
        <f t="shared" si="7"/>
        <v>3.4209999999999998</v>
      </c>
      <c r="L19" s="128"/>
      <c r="M19" s="129">
        <v>4.0999999999999996</v>
      </c>
      <c r="N19" s="128">
        <v>1</v>
      </c>
      <c r="O19" s="129">
        <v>3.5</v>
      </c>
      <c r="P19" s="129">
        <v>4.4000000000000004</v>
      </c>
      <c r="Q19" s="129">
        <v>5</v>
      </c>
      <c r="R19" s="129">
        <v>5</v>
      </c>
      <c r="S19" s="129">
        <v>5</v>
      </c>
      <c r="T19" s="129">
        <f t="shared" si="8"/>
        <v>11.02</v>
      </c>
      <c r="U19" s="130">
        <f t="shared" si="9"/>
        <v>3.9357142857142855</v>
      </c>
      <c r="V19" s="128"/>
      <c r="W19" s="129">
        <v>3.5</v>
      </c>
      <c r="X19" s="128">
        <v>2</v>
      </c>
      <c r="Y19" s="129">
        <v>3.5</v>
      </c>
      <c r="Z19" s="129">
        <v>4.5</v>
      </c>
      <c r="AA19" s="129">
        <v>4.8</v>
      </c>
      <c r="AB19" s="129">
        <v>4.5</v>
      </c>
      <c r="AC19" s="129">
        <v>5</v>
      </c>
      <c r="AD19" s="129">
        <f t="shared" si="10"/>
        <v>10.96</v>
      </c>
      <c r="AE19" s="130">
        <f t="shared" si="11"/>
        <v>3.9142857142857146</v>
      </c>
      <c r="AF19" s="128"/>
      <c r="AG19" s="129">
        <v>0</v>
      </c>
      <c r="AH19" s="128">
        <v>3.5</v>
      </c>
      <c r="AI19" s="129">
        <v>3.8</v>
      </c>
      <c r="AJ19" s="129">
        <v>4.2</v>
      </c>
      <c r="AK19" s="129">
        <v>5</v>
      </c>
      <c r="AL19" s="129">
        <v>5</v>
      </c>
      <c r="AM19" s="129">
        <v>5</v>
      </c>
      <c r="AN19" s="129">
        <f t="shared" si="0"/>
        <v>9.6</v>
      </c>
      <c r="AO19" s="130">
        <f t="shared" si="12"/>
        <v>3.4285714285714284</v>
      </c>
      <c r="AP19" s="128"/>
      <c r="AQ19" s="129">
        <v>3.8</v>
      </c>
      <c r="AR19" s="128">
        <v>3</v>
      </c>
      <c r="AS19" s="129">
        <v>3.8</v>
      </c>
      <c r="AT19" s="129">
        <v>5</v>
      </c>
      <c r="AU19" s="129">
        <v>5</v>
      </c>
      <c r="AV19" s="129">
        <v>5</v>
      </c>
      <c r="AW19" s="129">
        <v>5</v>
      </c>
      <c r="AX19" s="129">
        <f t="shared" si="13"/>
        <v>11.52</v>
      </c>
      <c r="AY19" s="130">
        <f t="shared" si="14"/>
        <v>4.1142857142857139</v>
      </c>
      <c r="AZ19" s="128"/>
      <c r="BA19" s="129">
        <v>4</v>
      </c>
      <c r="BB19" s="128">
        <v>4.3</v>
      </c>
      <c r="BC19" s="129">
        <v>4</v>
      </c>
      <c r="BD19" s="129">
        <v>4</v>
      </c>
      <c r="BE19" s="129">
        <v>5</v>
      </c>
      <c r="BF19" s="129">
        <v>5</v>
      </c>
      <c r="BG19" s="129">
        <v>5</v>
      </c>
      <c r="BH19" s="129">
        <f t="shared" si="15"/>
        <v>12.32</v>
      </c>
      <c r="BI19" s="130">
        <f t="shared" si="16"/>
        <v>4.4000000000000004</v>
      </c>
    </row>
    <row r="20" spans="1:61" s="131" customFormat="1" ht="18" thickTop="1" thickBot="1">
      <c r="A20" s="118"/>
      <c r="B20" s="132" t="s">
        <v>125</v>
      </c>
      <c r="C20" s="119"/>
      <c r="D20" s="120">
        <f t="shared" si="1"/>
        <v>4.1071428571428568</v>
      </c>
      <c r="E20" s="121">
        <f t="shared" si="2"/>
        <v>3.2214285714285711</v>
      </c>
      <c r="F20" s="122">
        <f t="shared" si="3"/>
        <v>4.6071428571428568</v>
      </c>
      <c r="G20" s="123">
        <f t="shared" si="4"/>
        <v>4.4328571428571433</v>
      </c>
      <c r="H20" s="124">
        <f t="shared" si="5"/>
        <v>4.7214285714285724</v>
      </c>
      <c r="I20" s="125">
        <f t="shared" si="6"/>
        <v>2.9525999999999994</v>
      </c>
      <c r="J20" s="126">
        <v>17</v>
      </c>
      <c r="K20" s="127">
        <f t="shared" si="7"/>
        <v>3.8025999999999995</v>
      </c>
      <c r="L20" s="128"/>
      <c r="M20" s="129">
        <v>4.3</v>
      </c>
      <c r="N20" s="128">
        <v>1.8</v>
      </c>
      <c r="O20" s="129">
        <v>4.7</v>
      </c>
      <c r="P20" s="129">
        <v>4.3</v>
      </c>
      <c r="Q20" s="129">
        <v>5</v>
      </c>
      <c r="R20" s="129">
        <v>3</v>
      </c>
      <c r="S20" s="129">
        <v>5</v>
      </c>
      <c r="T20" s="129">
        <f t="shared" si="8"/>
        <v>11.5</v>
      </c>
      <c r="U20" s="130">
        <f t="shared" si="9"/>
        <v>4.1071428571428568</v>
      </c>
      <c r="V20" s="128"/>
      <c r="W20" s="129">
        <v>4.0999999999999996</v>
      </c>
      <c r="X20" s="128">
        <v>2.5</v>
      </c>
      <c r="Y20" s="129">
        <v>4.5</v>
      </c>
      <c r="Z20" s="129">
        <v>4.4000000000000004</v>
      </c>
      <c r="AA20" s="129">
        <v>5</v>
      </c>
      <c r="AB20" s="129">
        <v>5</v>
      </c>
      <c r="AC20" s="129"/>
      <c r="AD20" s="129">
        <f t="shared" si="10"/>
        <v>9.02</v>
      </c>
      <c r="AE20" s="130">
        <f t="shared" si="11"/>
        <v>3.2214285714285711</v>
      </c>
      <c r="AF20" s="128"/>
      <c r="AG20" s="129">
        <v>4.5</v>
      </c>
      <c r="AH20" s="128">
        <v>3</v>
      </c>
      <c r="AI20" s="129">
        <v>5</v>
      </c>
      <c r="AJ20" s="129">
        <v>5</v>
      </c>
      <c r="AK20" s="129">
        <v>5</v>
      </c>
      <c r="AL20" s="129">
        <v>5</v>
      </c>
      <c r="AM20" s="129">
        <v>5</v>
      </c>
      <c r="AN20" s="129">
        <f t="shared" si="0"/>
        <v>12.9</v>
      </c>
      <c r="AO20" s="130">
        <f t="shared" si="12"/>
        <v>4.6071428571428568</v>
      </c>
      <c r="AP20" s="128"/>
      <c r="AQ20" s="129">
        <v>4.2</v>
      </c>
      <c r="AR20" s="128">
        <v>3.5</v>
      </c>
      <c r="AS20" s="129">
        <v>4.8499999999999996</v>
      </c>
      <c r="AT20" s="129">
        <v>4.5</v>
      </c>
      <c r="AU20" s="129">
        <v>5</v>
      </c>
      <c r="AV20" s="129">
        <v>5</v>
      </c>
      <c r="AW20" s="129">
        <v>5</v>
      </c>
      <c r="AX20" s="129">
        <f t="shared" si="13"/>
        <v>12.412000000000001</v>
      </c>
      <c r="AY20" s="130">
        <f t="shared" si="14"/>
        <v>4.4328571428571433</v>
      </c>
      <c r="AZ20" s="128"/>
      <c r="BA20" s="129">
        <v>4.5</v>
      </c>
      <c r="BB20" s="128">
        <v>4.3</v>
      </c>
      <c r="BC20" s="129">
        <v>5</v>
      </c>
      <c r="BD20" s="129">
        <v>4.5</v>
      </c>
      <c r="BE20" s="129">
        <v>5</v>
      </c>
      <c r="BF20" s="129">
        <v>5</v>
      </c>
      <c r="BG20" s="129">
        <v>5</v>
      </c>
      <c r="BH20" s="129">
        <f t="shared" si="15"/>
        <v>13.22</v>
      </c>
      <c r="BI20" s="130">
        <f t="shared" si="16"/>
        <v>4.7214285714285724</v>
      </c>
    </row>
    <row r="21" spans="1:61" s="131" customFormat="1" ht="18" thickTop="1" thickBot="1">
      <c r="A21" s="118"/>
      <c r="B21" s="132" t="s">
        <v>123</v>
      </c>
      <c r="C21" s="119"/>
      <c r="D21" s="120">
        <f t="shared" si="1"/>
        <v>3.7357142857142853</v>
      </c>
      <c r="E21" s="121">
        <f t="shared" si="2"/>
        <v>2.8357142857142854</v>
      </c>
      <c r="F21" s="122">
        <f t="shared" si="3"/>
        <v>3.9642857142857149</v>
      </c>
      <c r="G21" s="123">
        <f t="shared" si="4"/>
        <v>4.1248571428571426</v>
      </c>
      <c r="H21" s="124">
        <f t="shared" si="5"/>
        <v>4.4571428571428573</v>
      </c>
      <c r="I21" s="125">
        <f t="shared" si="6"/>
        <v>2.6764799999999997</v>
      </c>
      <c r="J21" s="126">
        <v>11</v>
      </c>
      <c r="K21" s="127">
        <f t="shared" si="7"/>
        <v>3.2264799999999996</v>
      </c>
      <c r="L21" s="128"/>
      <c r="M21" s="129">
        <v>3.3</v>
      </c>
      <c r="N21" s="128">
        <v>1.7</v>
      </c>
      <c r="O21" s="129">
        <v>3.7</v>
      </c>
      <c r="P21" s="129">
        <v>4.3</v>
      </c>
      <c r="Q21" s="129">
        <v>5</v>
      </c>
      <c r="R21" s="129">
        <v>3</v>
      </c>
      <c r="S21" s="129">
        <v>5</v>
      </c>
      <c r="T21" s="129">
        <f t="shared" si="8"/>
        <v>10.459999999999999</v>
      </c>
      <c r="U21" s="130">
        <f t="shared" si="9"/>
        <v>3.7357142857142853</v>
      </c>
      <c r="V21" s="128"/>
      <c r="W21" s="129">
        <v>3.9</v>
      </c>
      <c r="X21" s="128">
        <v>1</v>
      </c>
      <c r="Y21" s="129">
        <v>3.7</v>
      </c>
      <c r="Z21" s="129">
        <v>4.3</v>
      </c>
      <c r="AA21" s="129">
        <v>5</v>
      </c>
      <c r="AB21" s="129">
        <v>5</v>
      </c>
      <c r="AC21" s="129"/>
      <c r="AD21" s="129">
        <f t="shared" si="10"/>
        <v>7.9399999999999995</v>
      </c>
      <c r="AE21" s="130">
        <f t="shared" si="11"/>
        <v>2.8357142857142854</v>
      </c>
      <c r="AF21" s="128"/>
      <c r="AG21" s="129">
        <v>4.7</v>
      </c>
      <c r="AH21" s="128">
        <v>0.5</v>
      </c>
      <c r="AI21" s="129">
        <v>4.7</v>
      </c>
      <c r="AJ21" s="129">
        <v>3</v>
      </c>
      <c r="AK21" s="129">
        <v>5</v>
      </c>
      <c r="AL21" s="129">
        <v>5</v>
      </c>
      <c r="AM21" s="129">
        <v>5</v>
      </c>
      <c r="AN21" s="129">
        <f t="shared" si="0"/>
        <v>11.100000000000001</v>
      </c>
      <c r="AO21" s="130">
        <f t="shared" si="12"/>
        <v>3.9642857142857149</v>
      </c>
      <c r="AP21" s="128"/>
      <c r="AQ21" s="129">
        <v>3.9</v>
      </c>
      <c r="AR21" s="128">
        <v>1.5</v>
      </c>
      <c r="AS21" s="129">
        <v>4.7</v>
      </c>
      <c r="AT21" s="129">
        <v>4.8</v>
      </c>
      <c r="AU21" s="129">
        <v>5</v>
      </c>
      <c r="AV21" s="129">
        <v>5</v>
      </c>
      <c r="AW21" s="129">
        <v>5</v>
      </c>
      <c r="AX21" s="129">
        <f t="shared" si="13"/>
        <v>11.5496</v>
      </c>
      <c r="AY21" s="130">
        <f t="shared" si="14"/>
        <v>4.1248571428571426</v>
      </c>
      <c r="AZ21" s="128"/>
      <c r="BA21" s="129">
        <v>3.6</v>
      </c>
      <c r="BB21" s="128">
        <v>4.3</v>
      </c>
      <c r="BC21" s="129">
        <v>4.5</v>
      </c>
      <c r="BD21" s="129">
        <v>4.5</v>
      </c>
      <c r="BE21" s="129">
        <v>5</v>
      </c>
      <c r="BF21" s="129">
        <v>5</v>
      </c>
      <c r="BG21" s="129">
        <v>5</v>
      </c>
      <c r="BH21" s="129">
        <f t="shared" si="15"/>
        <v>12.48</v>
      </c>
      <c r="BI21" s="130">
        <f t="shared" si="16"/>
        <v>4.4571428571428573</v>
      </c>
    </row>
    <row r="22" spans="1:61" s="131" customFormat="1" ht="18" thickTop="1" thickBot="1">
      <c r="A22" s="118"/>
      <c r="B22" s="132" t="s">
        <v>111</v>
      </c>
      <c r="C22" s="119"/>
      <c r="D22" s="120">
        <f t="shared" si="1"/>
        <v>3.9285714285714284</v>
      </c>
      <c r="E22" s="121">
        <f t="shared" si="2"/>
        <v>4.1642857142857137</v>
      </c>
      <c r="F22" s="122">
        <f t="shared" si="3"/>
        <v>4.2857142857142856</v>
      </c>
      <c r="G22" s="123">
        <f t="shared" si="4"/>
        <v>4.347142857142857</v>
      </c>
      <c r="H22" s="124">
        <f t="shared" si="5"/>
        <v>4.7571428571428571</v>
      </c>
      <c r="I22" s="125">
        <f t="shared" si="6"/>
        <v>3.0075999999999992</v>
      </c>
      <c r="J22" s="126">
        <v>19</v>
      </c>
      <c r="K22" s="127">
        <f t="shared" si="7"/>
        <v>3.9575999999999993</v>
      </c>
      <c r="L22" s="128"/>
      <c r="M22" s="129">
        <v>4</v>
      </c>
      <c r="N22" s="128">
        <v>0.9</v>
      </c>
      <c r="O22" s="129">
        <v>4.8</v>
      </c>
      <c r="P22" s="129">
        <v>4.3</v>
      </c>
      <c r="Q22" s="129">
        <v>5</v>
      </c>
      <c r="R22" s="129">
        <v>3</v>
      </c>
      <c r="S22" s="129">
        <v>5</v>
      </c>
      <c r="T22" s="129">
        <f t="shared" si="8"/>
        <v>11</v>
      </c>
      <c r="U22" s="130">
        <f t="shared" si="9"/>
        <v>3.9285714285714284</v>
      </c>
      <c r="V22" s="128"/>
      <c r="W22" s="129">
        <v>4.5</v>
      </c>
      <c r="X22" s="128">
        <v>2.5</v>
      </c>
      <c r="Y22" s="129">
        <v>3.7</v>
      </c>
      <c r="Z22" s="129">
        <v>3.7</v>
      </c>
      <c r="AA22" s="129">
        <v>5</v>
      </c>
      <c r="AB22" s="129">
        <v>5</v>
      </c>
      <c r="AC22" s="129">
        <v>5</v>
      </c>
      <c r="AD22" s="129">
        <f t="shared" si="10"/>
        <v>11.66</v>
      </c>
      <c r="AE22" s="130">
        <f t="shared" si="11"/>
        <v>4.1642857142857137</v>
      </c>
      <c r="AF22" s="128"/>
      <c r="AG22" s="129">
        <v>4</v>
      </c>
      <c r="AH22" s="128">
        <v>2.5</v>
      </c>
      <c r="AI22" s="129">
        <v>4</v>
      </c>
      <c r="AJ22" s="129">
        <v>5</v>
      </c>
      <c r="AK22" s="129">
        <v>5</v>
      </c>
      <c r="AL22" s="129">
        <v>5</v>
      </c>
      <c r="AM22" s="129">
        <v>5</v>
      </c>
      <c r="AN22" s="129">
        <f t="shared" si="0"/>
        <v>12</v>
      </c>
      <c r="AO22" s="130">
        <f t="shared" si="12"/>
        <v>4.2857142857142856</v>
      </c>
      <c r="AP22" s="128"/>
      <c r="AQ22" s="129">
        <v>4.9800000000000004</v>
      </c>
      <c r="AR22" s="128">
        <v>2</v>
      </c>
      <c r="AS22" s="129">
        <v>4.7</v>
      </c>
      <c r="AT22" s="129">
        <v>4.5</v>
      </c>
      <c r="AU22" s="129">
        <v>5</v>
      </c>
      <c r="AV22" s="129">
        <v>5</v>
      </c>
      <c r="AW22" s="129">
        <v>5</v>
      </c>
      <c r="AX22" s="129">
        <f t="shared" si="13"/>
        <v>12.172000000000001</v>
      </c>
      <c r="AY22" s="130">
        <f t="shared" si="14"/>
        <v>4.347142857142857</v>
      </c>
      <c r="AZ22" s="128"/>
      <c r="BA22" s="129">
        <v>5</v>
      </c>
      <c r="BB22" s="128">
        <v>4.3</v>
      </c>
      <c r="BC22" s="129">
        <v>5</v>
      </c>
      <c r="BD22" s="129">
        <v>4</v>
      </c>
      <c r="BE22" s="129">
        <v>5</v>
      </c>
      <c r="BF22" s="129">
        <v>5</v>
      </c>
      <c r="BG22" s="129">
        <v>5</v>
      </c>
      <c r="BH22" s="129">
        <f t="shared" si="15"/>
        <v>13.32</v>
      </c>
      <c r="BI22" s="130">
        <f t="shared" si="16"/>
        <v>4.7571428571428571</v>
      </c>
    </row>
    <row r="23" spans="1:61" s="131" customFormat="1" ht="18" thickTop="1" thickBot="1">
      <c r="A23" s="118"/>
      <c r="B23" s="133" t="s">
        <v>130</v>
      </c>
      <c r="C23" s="119"/>
      <c r="D23" s="120">
        <f t="shared" si="1"/>
        <v>3.7357142857142862</v>
      </c>
      <c r="E23" s="121">
        <f t="shared" si="2"/>
        <v>4.1357142857142852</v>
      </c>
      <c r="F23" s="122">
        <f t="shared" si="3"/>
        <v>4.3142857142857141</v>
      </c>
      <c r="G23" s="123">
        <f t="shared" si="4"/>
        <v>3.5120000000000005</v>
      </c>
      <c r="H23" s="124">
        <f t="shared" si="5"/>
        <v>4.4000000000000004</v>
      </c>
      <c r="I23" s="125">
        <f t="shared" si="6"/>
        <v>2.8136800000000006</v>
      </c>
      <c r="J23" s="126">
        <v>11</v>
      </c>
      <c r="K23" s="127">
        <f t="shared" si="7"/>
        <v>3.3636800000000004</v>
      </c>
      <c r="L23" s="128"/>
      <c r="M23" s="129">
        <v>3.5</v>
      </c>
      <c r="N23" s="128">
        <v>0.8</v>
      </c>
      <c r="O23" s="129">
        <v>3.5</v>
      </c>
      <c r="P23" s="129">
        <v>4.4000000000000004</v>
      </c>
      <c r="Q23" s="129">
        <v>4.4000000000000004</v>
      </c>
      <c r="R23" s="129">
        <v>5</v>
      </c>
      <c r="S23" s="129">
        <v>5</v>
      </c>
      <c r="T23" s="129">
        <f t="shared" si="8"/>
        <v>10.46</v>
      </c>
      <c r="U23" s="130">
        <f t="shared" si="9"/>
        <v>3.7357142857142862</v>
      </c>
      <c r="V23" s="128"/>
      <c r="W23" s="129">
        <v>4</v>
      </c>
      <c r="X23" s="128">
        <v>2.5</v>
      </c>
      <c r="Y23" s="129">
        <v>3.7</v>
      </c>
      <c r="Z23" s="129">
        <v>4.5</v>
      </c>
      <c r="AA23" s="129">
        <v>5</v>
      </c>
      <c r="AB23" s="129">
        <v>4.5</v>
      </c>
      <c r="AC23" s="129">
        <v>5</v>
      </c>
      <c r="AD23" s="129">
        <f t="shared" si="10"/>
        <v>11.58</v>
      </c>
      <c r="AE23" s="130">
        <f t="shared" si="11"/>
        <v>4.1357142857142852</v>
      </c>
      <c r="AF23" s="128"/>
      <c r="AG23" s="129">
        <v>3.8</v>
      </c>
      <c r="AH23" s="128">
        <v>3</v>
      </c>
      <c r="AI23" s="129">
        <v>4</v>
      </c>
      <c r="AJ23" s="129">
        <v>5</v>
      </c>
      <c r="AK23" s="129">
        <v>5</v>
      </c>
      <c r="AL23" s="129">
        <v>5</v>
      </c>
      <c r="AM23" s="129">
        <v>5</v>
      </c>
      <c r="AN23" s="129">
        <f t="shared" si="0"/>
        <v>12.08</v>
      </c>
      <c r="AO23" s="130">
        <f t="shared" si="12"/>
        <v>4.3142857142857141</v>
      </c>
      <c r="AP23" s="128"/>
      <c r="AQ23" s="129">
        <v>3.8</v>
      </c>
      <c r="AR23" s="128">
        <v>0</v>
      </c>
      <c r="AS23" s="129">
        <v>3.8</v>
      </c>
      <c r="AT23" s="129">
        <v>4.2</v>
      </c>
      <c r="AU23" s="129">
        <v>5</v>
      </c>
      <c r="AV23" s="129">
        <v>5</v>
      </c>
      <c r="AW23" s="129">
        <v>5</v>
      </c>
      <c r="AX23" s="129">
        <f t="shared" si="13"/>
        <v>9.8336000000000006</v>
      </c>
      <c r="AY23" s="130">
        <f t="shared" si="14"/>
        <v>3.5120000000000005</v>
      </c>
      <c r="AZ23" s="128"/>
      <c r="BA23" s="129">
        <v>4</v>
      </c>
      <c r="BB23" s="128">
        <v>4.3</v>
      </c>
      <c r="BC23" s="129">
        <v>4</v>
      </c>
      <c r="BD23" s="129">
        <v>4</v>
      </c>
      <c r="BE23" s="129">
        <v>5</v>
      </c>
      <c r="BF23" s="129">
        <v>5</v>
      </c>
      <c r="BG23" s="129">
        <v>5</v>
      </c>
      <c r="BH23" s="129">
        <f t="shared" si="15"/>
        <v>12.32</v>
      </c>
      <c r="BI23" s="130">
        <f t="shared" si="16"/>
        <v>4.4000000000000004</v>
      </c>
    </row>
    <row r="24" spans="1:61" s="131" customFormat="1" ht="18" thickTop="1" thickBot="1">
      <c r="A24" s="118"/>
      <c r="B24" s="132" t="s">
        <v>104</v>
      </c>
      <c r="C24" s="119"/>
      <c r="D24" s="120">
        <f t="shared" si="1"/>
        <v>3.5714285714285716</v>
      </c>
      <c r="E24" s="121">
        <f t="shared" si="2"/>
        <v>2.75</v>
      </c>
      <c r="F24" s="122">
        <f t="shared" si="3"/>
        <v>3.1142857142857139</v>
      </c>
      <c r="G24" s="123">
        <f t="shared" si="4"/>
        <v>3.4785714285714291</v>
      </c>
      <c r="H24" s="124">
        <f t="shared" si="5"/>
        <v>4.1142857142857139</v>
      </c>
      <c r="I24" s="125">
        <f t="shared" si="6"/>
        <v>2.3839999999999999</v>
      </c>
      <c r="J24" s="126">
        <v>18</v>
      </c>
      <c r="K24" s="127">
        <f t="shared" si="7"/>
        <v>3.2839999999999998</v>
      </c>
      <c r="L24" s="128"/>
      <c r="M24" s="129">
        <v>3</v>
      </c>
      <c r="N24" s="128">
        <v>0.5</v>
      </c>
      <c r="O24" s="129">
        <v>3</v>
      </c>
      <c r="P24" s="129">
        <v>4.5</v>
      </c>
      <c r="Q24" s="129">
        <v>5</v>
      </c>
      <c r="R24" s="129">
        <v>5</v>
      </c>
      <c r="S24" s="129">
        <v>5</v>
      </c>
      <c r="T24" s="129">
        <f t="shared" si="8"/>
        <v>10</v>
      </c>
      <c r="U24" s="130">
        <f t="shared" si="9"/>
        <v>3.5714285714285716</v>
      </c>
      <c r="V24" s="128"/>
      <c r="W24" s="129">
        <v>3</v>
      </c>
      <c r="X24" s="128">
        <v>0</v>
      </c>
      <c r="Y24" s="129">
        <v>4.5</v>
      </c>
      <c r="Z24" s="129">
        <v>4</v>
      </c>
      <c r="AA24" s="129">
        <v>4.5</v>
      </c>
      <c r="AB24" s="129">
        <v>5</v>
      </c>
      <c r="AC24" s="129">
        <v>1</v>
      </c>
      <c r="AD24" s="129">
        <f t="shared" si="10"/>
        <v>7.6999999999999993</v>
      </c>
      <c r="AE24" s="130">
        <f t="shared" si="11"/>
        <v>2.75</v>
      </c>
      <c r="AF24" s="128"/>
      <c r="AG24" s="129">
        <v>3</v>
      </c>
      <c r="AH24" s="128">
        <v>1</v>
      </c>
      <c r="AI24" s="129">
        <v>3.9</v>
      </c>
      <c r="AJ24" s="129">
        <v>3</v>
      </c>
      <c r="AK24" s="129">
        <v>4.8</v>
      </c>
      <c r="AL24" s="129">
        <v>5</v>
      </c>
      <c r="AM24" s="129">
        <v>3</v>
      </c>
      <c r="AN24" s="129">
        <f t="shared" si="0"/>
        <v>8.7199999999999989</v>
      </c>
      <c r="AO24" s="130">
        <f t="shared" si="12"/>
        <v>3.1142857142857139</v>
      </c>
      <c r="AP24" s="128"/>
      <c r="AQ24" s="129">
        <v>2.8</v>
      </c>
      <c r="AR24" s="128">
        <v>1.5</v>
      </c>
      <c r="AS24" s="129">
        <v>4</v>
      </c>
      <c r="AT24" s="129">
        <v>4</v>
      </c>
      <c r="AU24" s="129">
        <v>5</v>
      </c>
      <c r="AV24" s="129">
        <v>4.5</v>
      </c>
      <c r="AW24" s="129">
        <v>5</v>
      </c>
      <c r="AX24" s="129">
        <f t="shared" si="13"/>
        <v>9.740000000000002</v>
      </c>
      <c r="AY24" s="130">
        <f t="shared" si="14"/>
        <v>3.4785714285714291</v>
      </c>
      <c r="AZ24" s="128"/>
      <c r="BA24" s="129">
        <v>4</v>
      </c>
      <c r="BB24" s="128">
        <v>4.3</v>
      </c>
      <c r="BC24" s="129">
        <v>4.5</v>
      </c>
      <c r="BD24" s="129">
        <v>4.5</v>
      </c>
      <c r="BE24" s="129">
        <v>5</v>
      </c>
      <c r="BF24" s="129">
        <v>5</v>
      </c>
      <c r="BG24" s="129">
        <v>3</v>
      </c>
      <c r="BH24" s="129">
        <f t="shared" si="15"/>
        <v>11.52</v>
      </c>
      <c r="BI24" s="130">
        <f t="shared" si="16"/>
        <v>4.1142857142857139</v>
      </c>
    </row>
    <row r="25" spans="1:61" s="131" customFormat="1" ht="18" thickTop="1" thickBot="1">
      <c r="A25" s="118"/>
      <c r="B25" s="132" t="s">
        <v>128</v>
      </c>
      <c r="C25" s="119"/>
      <c r="D25" s="120">
        <f t="shared" si="1"/>
        <v>3.2</v>
      </c>
      <c r="E25" s="121">
        <f t="shared" si="2"/>
        <v>3.8714285714285714</v>
      </c>
      <c r="F25" s="122">
        <f t="shared" si="3"/>
        <v>4.1714285714285717</v>
      </c>
      <c r="G25" s="123">
        <f t="shared" si="4"/>
        <v>3.4728571428571433</v>
      </c>
      <c r="H25" s="124">
        <f t="shared" si="5"/>
        <v>4.7571428571428571</v>
      </c>
      <c r="I25" s="125">
        <f t="shared" si="6"/>
        <v>2.7262</v>
      </c>
      <c r="J25" s="126">
        <v>11</v>
      </c>
      <c r="K25" s="127">
        <f t="shared" si="7"/>
        <v>3.2762000000000002</v>
      </c>
      <c r="L25" s="128"/>
      <c r="M25" s="129">
        <v>0</v>
      </c>
      <c r="N25" s="128">
        <v>1.7</v>
      </c>
      <c r="O25" s="129">
        <v>3.8</v>
      </c>
      <c r="P25" s="129">
        <v>4.4000000000000004</v>
      </c>
      <c r="Q25" s="129">
        <v>5</v>
      </c>
      <c r="R25" s="129">
        <v>5</v>
      </c>
      <c r="S25" s="129">
        <v>5</v>
      </c>
      <c r="T25" s="129">
        <f t="shared" si="8"/>
        <v>8.9600000000000009</v>
      </c>
      <c r="U25" s="130">
        <f t="shared" si="9"/>
        <v>3.2</v>
      </c>
      <c r="V25" s="128"/>
      <c r="W25" s="129">
        <v>3.2</v>
      </c>
      <c r="X25" s="128">
        <v>1.5</v>
      </c>
      <c r="Y25" s="129">
        <v>3.8</v>
      </c>
      <c r="Z25" s="129">
        <v>4.5</v>
      </c>
      <c r="AA25" s="129">
        <v>5</v>
      </c>
      <c r="AB25" s="129">
        <v>5</v>
      </c>
      <c r="AC25" s="129">
        <v>5</v>
      </c>
      <c r="AD25" s="129">
        <f t="shared" si="10"/>
        <v>10.84</v>
      </c>
      <c r="AE25" s="130">
        <f t="shared" si="11"/>
        <v>3.8714285714285714</v>
      </c>
      <c r="AF25" s="128"/>
      <c r="AG25" s="129">
        <v>3.8</v>
      </c>
      <c r="AH25" s="128">
        <v>3</v>
      </c>
      <c r="AI25" s="129">
        <v>4</v>
      </c>
      <c r="AJ25" s="129">
        <v>4</v>
      </c>
      <c r="AK25" s="129">
        <v>5</v>
      </c>
      <c r="AL25" s="129">
        <v>5</v>
      </c>
      <c r="AM25" s="129">
        <v>5</v>
      </c>
      <c r="AN25" s="129">
        <f t="shared" si="0"/>
        <v>11.68</v>
      </c>
      <c r="AO25" s="130">
        <f t="shared" si="12"/>
        <v>4.1714285714285717</v>
      </c>
      <c r="AP25" s="128"/>
      <c r="AQ25" s="129">
        <v>3.5</v>
      </c>
      <c r="AR25" s="128">
        <v>2</v>
      </c>
      <c r="AS25" s="129">
        <v>3</v>
      </c>
      <c r="AT25" s="129">
        <v>3.8</v>
      </c>
      <c r="AU25" s="129">
        <v>5</v>
      </c>
      <c r="AV25" s="129">
        <v>5</v>
      </c>
      <c r="AW25" s="129">
        <v>5</v>
      </c>
      <c r="AX25" s="129">
        <f t="shared" si="13"/>
        <v>9.7240000000000002</v>
      </c>
      <c r="AY25" s="130">
        <f t="shared" si="14"/>
        <v>3.4728571428571433</v>
      </c>
      <c r="AZ25" s="128"/>
      <c r="BA25" s="129">
        <v>5</v>
      </c>
      <c r="BB25" s="128">
        <v>4.3</v>
      </c>
      <c r="BC25" s="129">
        <v>5</v>
      </c>
      <c r="BD25" s="129">
        <v>4</v>
      </c>
      <c r="BE25" s="129">
        <v>5</v>
      </c>
      <c r="BF25" s="129">
        <v>5</v>
      </c>
      <c r="BG25" s="129">
        <v>5</v>
      </c>
      <c r="BH25" s="129">
        <f t="shared" si="15"/>
        <v>13.32</v>
      </c>
      <c r="BI25" s="130">
        <f t="shared" si="16"/>
        <v>4.7571428571428571</v>
      </c>
    </row>
    <row r="26" spans="1:61" s="131" customFormat="1" ht="18" thickTop="1" thickBot="1">
      <c r="A26" s="118"/>
      <c r="B26" s="132" t="s">
        <v>106</v>
      </c>
      <c r="C26" s="119"/>
      <c r="D26" s="120">
        <f t="shared" si="1"/>
        <v>3.3857142857142861</v>
      </c>
      <c r="E26" s="121">
        <f t="shared" si="2"/>
        <v>3.6071428571428572</v>
      </c>
      <c r="F26" s="122">
        <f t="shared" si="3"/>
        <v>4.1000000000000005</v>
      </c>
      <c r="G26" s="123">
        <f t="shared" si="4"/>
        <v>3.9828571428571431</v>
      </c>
      <c r="H26" s="124">
        <f t="shared" si="5"/>
        <v>4.7214285714285724</v>
      </c>
      <c r="I26" s="125">
        <f t="shared" si="6"/>
        <v>2.7716000000000003</v>
      </c>
      <c r="J26" s="126">
        <v>15</v>
      </c>
      <c r="K26" s="127">
        <f t="shared" si="7"/>
        <v>3.5216000000000003</v>
      </c>
      <c r="L26" s="128"/>
      <c r="M26" s="129">
        <v>3.4</v>
      </c>
      <c r="N26" s="128">
        <v>1</v>
      </c>
      <c r="O26" s="129">
        <v>3.8</v>
      </c>
      <c r="P26" s="129">
        <v>3.8</v>
      </c>
      <c r="Q26" s="129">
        <v>5</v>
      </c>
      <c r="R26" s="129">
        <v>3</v>
      </c>
      <c r="S26" s="129">
        <v>4</v>
      </c>
      <c r="T26" s="129">
        <f t="shared" si="8"/>
        <v>9.48</v>
      </c>
      <c r="U26" s="130">
        <f t="shared" si="9"/>
        <v>3.3857142857142861</v>
      </c>
      <c r="V26" s="128"/>
      <c r="W26" s="129">
        <v>3.9</v>
      </c>
      <c r="X26" s="128">
        <v>3.2</v>
      </c>
      <c r="Y26" s="129">
        <v>4</v>
      </c>
      <c r="Z26" s="129">
        <v>4.2</v>
      </c>
      <c r="AA26" s="129">
        <v>5</v>
      </c>
      <c r="AB26" s="129">
        <v>5</v>
      </c>
      <c r="AC26" s="129">
        <v>2</v>
      </c>
      <c r="AD26" s="129">
        <f t="shared" si="10"/>
        <v>10.1</v>
      </c>
      <c r="AE26" s="130">
        <f t="shared" si="11"/>
        <v>3.6071428571428572</v>
      </c>
      <c r="AF26" s="128"/>
      <c r="AG26" s="129">
        <v>4</v>
      </c>
      <c r="AH26" s="128">
        <v>2.5</v>
      </c>
      <c r="AI26" s="129">
        <v>4.7</v>
      </c>
      <c r="AJ26" s="129">
        <v>3</v>
      </c>
      <c r="AK26" s="129">
        <v>5</v>
      </c>
      <c r="AL26" s="129">
        <v>5</v>
      </c>
      <c r="AM26" s="129">
        <v>5</v>
      </c>
      <c r="AN26" s="129">
        <f t="shared" si="0"/>
        <v>11.48</v>
      </c>
      <c r="AO26" s="130">
        <f t="shared" si="12"/>
        <v>4.1000000000000005</v>
      </c>
      <c r="AP26" s="128"/>
      <c r="AQ26" s="129">
        <v>4.2</v>
      </c>
      <c r="AR26" s="128">
        <v>3</v>
      </c>
      <c r="AS26" s="129">
        <v>3.8</v>
      </c>
      <c r="AT26" s="129">
        <v>4</v>
      </c>
      <c r="AU26" s="129">
        <v>5</v>
      </c>
      <c r="AV26" s="129">
        <v>5</v>
      </c>
      <c r="AW26" s="129">
        <v>5</v>
      </c>
      <c r="AX26" s="129">
        <f t="shared" si="13"/>
        <v>11.152000000000001</v>
      </c>
      <c r="AY26" s="130">
        <f t="shared" si="14"/>
        <v>3.9828571428571431</v>
      </c>
      <c r="AZ26" s="128"/>
      <c r="BA26" s="129">
        <v>4.5</v>
      </c>
      <c r="BB26" s="128">
        <v>4.3</v>
      </c>
      <c r="BC26" s="129">
        <v>5</v>
      </c>
      <c r="BD26" s="129">
        <v>4.5</v>
      </c>
      <c r="BE26" s="129">
        <v>5</v>
      </c>
      <c r="BF26" s="129">
        <v>5</v>
      </c>
      <c r="BG26" s="129">
        <v>5</v>
      </c>
      <c r="BH26" s="129">
        <f t="shared" si="15"/>
        <v>13.22</v>
      </c>
      <c r="BI26" s="130">
        <f t="shared" si="16"/>
        <v>4.7214285714285724</v>
      </c>
    </row>
    <row r="27" spans="1:61" s="131" customFormat="1" ht="18" thickTop="1" thickBot="1">
      <c r="A27" s="118"/>
      <c r="B27" s="132" t="s">
        <v>113</v>
      </c>
      <c r="C27" s="119"/>
      <c r="D27" s="120">
        <f t="shared" si="1"/>
        <v>3.8857142857142852</v>
      </c>
      <c r="E27" s="121">
        <f t="shared" si="2"/>
        <v>4.2857142857142856</v>
      </c>
      <c r="F27" s="122">
        <f t="shared" si="3"/>
        <v>4.5642857142857141</v>
      </c>
      <c r="G27" s="123">
        <f t="shared" si="4"/>
        <v>4.6437142857142861</v>
      </c>
      <c r="H27" s="124">
        <f t="shared" si="5"/>
        <v>4.6928571428571431</v>
      </c>
      <c r="I27" s="125">
        <f t="shared" si="6"/>
        <v>3.0901199999999998</v>
      </c>
      <c r="J27" s="126">
        <v>20</v>
      </c>
      <c r="K27" s="127">
        <f t="shared" si="7"/>
        <v>4.0901199999999998</v>
      </c>
      <c r="L27" s="128"/>
      <c r="M27" s="129">
        <v>3.8</v>
      </c>
      <c r="N27" s="128">
        <v>0.5</v>
      </c>
      <c r="O27" s="129">
        <v>3.8</v>
      </c>
      <c r="P27" s="129">
        <v>4.7</v>
      </c>
      <c r="Q27" s="129">
        <v>5</v>
      </c>
      <c r="R27" s="129">
        <v>5</v>
      </c>
      <c r="S27" s="129">
        <v>5</v>
      </c>
      <c r="T27" s="129">
        <f t="shared" si="8"/>
        <v>10.879999999999999</v>
      </c>
      <c r="U27" s="130">
        <f t="shared" si="9"/>
        <v>3.8857142857142852</v>
      </c>
      <c r="V27" s="128"/>
      <c r="W27" s="129">
        <v>4.2</v>
      </c>
      <c r="X27" s="128">
        <v>2</v>
      </c>
      <c r="Y27" s="129">
        <v>4.7</v>
      </c>
      <c r="Z27" s="129">
        <v>4.5</v>
      </c>
      <c r="AA27" s="129">
        <v>5</v>
      </c>
      <c r="AB27" s="129">
        <v>5</v>
      </c>
      <c r="AC27" s="129">
        <v>5</v>
      </c>
      <c r="AD27" s="129">
        <f t="shared" si="10"/>
        <v>12</v>
      </c>
      <c r="AE27" s="130">
        <f t="shared" si="11"/>
        <v>4.2857142857142856</v>
      </c>
      <c r="AF27" s="128"/>
      <c r="AG27" s="129">
        <v>4.3</v>
      </c>
      <c r="AH27" s="128">
        <v>3.5</v>
      </c>
      <c r="AI27" s="129">
        <v>4.5</v>
      </c>
      <c r="AJ27" s="129">
        <v>5</v>
      </c>
      <c r="AK27" s="129">
        <v>5</v>
      </c>
      <c r="AL27" s="129">
        <v>5</v>
      </c>
      <c r="AM27" s="129">
        <v>5</v>
      </c>
      <c r="AN27" s="129">
        <f t="shared" si="0"/>
        <v>12.78</v>
      </c>
      <c r="AO27" s="130">
        <f t="shared" si="12"/>
        <v>4.5642857142857141</v>
      </c>
      <c r="AP27" s="128"/>
      <c r="AQ27" s="129">
        <v>4.5</v>
      </c>
      <c r="AR27" s="128">
        <v>5</v>
      </c>
      <c r="AS27" s="129">
        <v>4.3</v>
      </c>
      <c r="AT27" s="129">
        <v>4.8</v>
      </c>
      <c r="AU27" s="129">
        <v>5</v>
      </c>
      <c r="AV27" s="129">
        <v>5</v>
      </c>
      <c r="AW27" s="129">
        <v>5</v>
      </c>
      <c r="AX27" s="129">
        <f t="shared" si="13"/>
        <v>13.0024</v>
      </c>
      <c r="AY27" s="130">
        <f t="shared" si="14"/>
        <v>4.6437142857142861</v>
      </c>
      <c r="AZ27" s="128"/>
      <c r="BA27" s="129">
        <v>4.5</v>
      </c>
      <c r="BB27" s="128">
        <v>4.3</v>
      </c>
      <c r="BC27" s="129">
        <v>4.8</v>
      </c>
      <c r="BD27" s="129">
        <v>4.5</v>
      </c>
      <c r="BE27" s="129">
        <v>5</v>
      </c>
      <c r="BF27" s="129">
        <v>5</v>
      </c>
      <c r="BG27" s="129">
        <v>5</v>
      </c>
      <c r="BH27" s="129">
        <f t="shared" si="15"/>
        <v>13.14</v>
      </c>
      <c r="BI27" s="130">
        <f t="shared" si="16"/>
        <v>4.6928571428571431</v>
      </c>
    </row>
    <row r="28" spans="1:61" s="131" customFormat="1" ht="18" thickTop="1" thickBot="1">
      <c r="A28" s="118"/>
      <c r="B28" s="132" t="s">
        <v>107</v>
      </c>
      <c r="C28" s="119"/>
      <c r="D28" s="120">
        <f t="shared" si="1"/>
        <v>3.371428571428571</v>
      </c>
      <c r="E28" s="121">
        <f t="shared" si="2"/>
        <v>3.25</v>
      </c>
      <c r="F28" s="122">
        <f t="shared" si="3"/>
        <v>3.9142857142857146</v>
      </c>
      <c r="G28" s="123">
        <f t="shared" si="4"/>
        <v>4.0485714285714289</v>
      </c>
      <c r="H28" s="124">
        <f t="shared" si="5"/>
        <v>4.4000000000000004</v>
      </c>
      <c r="I28" s="125">
        <f t="shared" si="6"/>
        <v>2.6577999999999995</v>
      </c>
      <c r="J28" s="126">
        <v>7</v>
      </c>
      <c r="K28" s="127">
        <f t="shared" si="7"/>
        <v>3.0077999999999996</v>
      </c>
      <c r="L28" s="128"/>
      <c r="M28" s="129">
        <v>3.5</v>
      </c>
      <c r="N28" s="128">
        <v>1</v>
      </c>
      <c r="O28" s="129">
        <v>3.8</v>
      </c>
      <c r="P28" s="129">
        <v>3.8</v>
      </c>
      <c r="Q28" s="129">
        <v>4.5</v>
      </c>
      <c r="R28" s="129">
        <v>3</v>
      </c>
      <c r="S28" s="129">
        <v>4</v>
      </c>
      <c r="T28" s="129">
        <f t="shared" si="8"/>
        <v>9.44</v>
      </c>
      <c r="U28" s="130">
        <f t="shared" si="9"/>
        <v>3.371428571428571</v>
      </c>
      <c r="V28" s="128"/>
      <c r="W28" s="129">
        <v>3.8</v>
      </c>
      <c r="X28" s="128">
        <v>1.8</v>
      </c>
      <c r="Y28" s="129">
        <v>4</v>
      </c>
      <c r="Z28" s="129">
        <v>4</v>
      </c>
      <c r="AA28" s="129">
        <v>3.5</v>
      </c>
      <c r="AB28" s="129">
        <v>5</v>
      </c>
      <c r="AC28" s="129">
        <v>2</v>
      </c>
      <c r="AD28" s="129">
        <f t="shared" si="10"/>
        <v>9.1</v>
      </c>
      <c r="AE28" s="130">
        <f t="shared" si="11"/>
        <v>3.25</v>
      </c>
      <c r="AF28" s="128"/>
      <c r="AG28" s="129">
        <v>3.4</v>
      </c>
      <c r="AH28" s="128">
        <v>3</v>
      </c>
      <c r="AI28" s="129">
        <v>4.8</v>
      </c>
      <c r="AJ28" s="129">
        <v>2</v>
      </c>
      <c r="AK28" s="129">
        <v>5</v>
      </c>
      <c r="AL28" s="129">
        <v>5</v>
      </c>
      <c r="AM28" s="129">
        <v>5</v>
      </c>
      <c r="AN28" s="129">
        <f t="shared" si="0"/>
        <v>10.96</v>
      </c>
      <c r="AO28" s="130">
        <f t="shared" si="12"/>
        <v>3.9142857142857146</v>
      </c>
      <c r="AP28" s="128"/>
      <c r="AQ28" s="129">
        <v>4</v>
      </c>
      <c r="AR28" s="128">
        <v>3</v>
      </c>
      <c r="AS28" s="129">
        <v>4.5</v>
      </c>
      <c r="AT28" s="129">
        <v>3.8</v>
      </c>
      <c r="AU28" s="129">
        <v>5</v>
      </c>
      <c r="AV28" s="129">
        <v>5</v>
      </c>
      <c r="AW28" s="129">
        <v>5</v>
      </c>
      <c r="AX28" s="129">
        <f t="shared" si="13"/>
        <v>11.336</v>
      </c>
      <c r="AY28" s="130">
        <f t="shared" si="14"/>
        <v>4.0485714285714289</v>
      </c>
      <c r="AZ28" s="128"/>
      <c r="BA28" s="129">
        <v>4</v>
      </c>
      <c r="BB28" s="128">
        <v>4.3</v>
      </c>
      <c r="BC28" s="129">
        <v>4</v>
      </c>
      <c r="BD28" s="129">
        <v>4</v>
      </c>
      <c r="BE28" s="129">
        <v>5</v>
      </c>
      <c r="BF28" s="129">
        <v>5</v>
      </c>
      <c r="BG28" s="129">
        <v>5</v>
      </c>
      <c r="BH28" s="129">
        <f t="shared" si="15"/>
        <v>12.32</v>
      </c>
      <c r="BI28" s="130">
        <f t="shared" si="16"/>
        <v>4.4000000000000004</v>
      </c>
    </row>
    <row r="29" spans="1:61" s="131" customFormat="1" ht="18" thickTop="1" thickBot="1">
      <c r="A29" s="118"/>
      <c r="B29" s="134" t="s">
        <v>102</v>
      </c>
      <c r="C29" s="119"/>
      <c r="D29" s="120">
        <f t="shared" si="1"/>
        <v>3.9142857142857146</v>
      </c>
      <c r="E29" s="121">
        <f t="shared" si="2"/>
        <v>3.1285714285714286</v>
      </c>
      <c r="F29" s="122">
        <f t="shared" si="3"/>
        <v>4.3642857142857148</v>
      </c>
      <c r="G29" s="123">
        <f t="shared" si="4"/>
        <v>3.9842857142857144</v>
      </c>
      <c r="H29" s="124">
        <f t="shared" si="5"/>
        <v>4.7928571428571427</v>
      </c>
      <c r="I29" s="125">
        <f t="shared" si="6"/>
        <v>2.8258000000000001</v>
      </c>
      <c r="J29" s="126">
        <v>17</v>
      </c>
      <c r="K29" s="127">
        <f t="shared" si="7"/>
        <v>3.6758000000000002</v>
      </c>
      <c r="L29" s="128"/>
      <c r="M29" s="129">
        <v>3.8</v>
      </c>
      <c r="N29" s="128">
        <v>0.5</v>
      </c>
      <c r="O29" s="129">
        <v>4</v>
      </c>
      <c r="P29" s="129">
        <v>4.7</v>
      </c>
      <c r="Q29" s="129">
        <v>5</v>
      </c>
      <c r="R29" s="129">
        <v>5</v>
      </c>
      <c r="S29" s="129">
        <v>5</v>
      </c>
      <c r="T29" s="129">
        <f t="shared" ref="T29" si="17">M29*0.6+N29*0.4+O29*0.4+P29*0.4+Q29/5+R29/5+S29*0.6</f>
        <v>10.96</v>
      </c>
      <c r="U29" s="130">
        <f t="shared" si="9"/>
        <v>3.9142857142857146</v>
      </c>
      <c r="V29" s="128"/>
      <c r="W29" s="129">
        <v>4.2</v>
      </c>
      <c r="X29" s="128">
        <v>2.5</v>
      </c>
      <c r="Y29" s="129">
        <v>3.6</v>
      </c>
      <c r="Z29" s="129">
        <v>4.5</v>
      </c>
      <c r="AA29" s="129">
        <v>5</v>
      </c>
      <c r="AB29" s="129">
        <v>5</v>
      </c>
      <c r="AC29" s="129"/>
      <c r="AD29" s="129">
        <f t="shared" si="10"/>
        <v>8.76</v>
      </c>
      <c r="AE29" s="130">
        <f t="shared" si="11"/>
        <v>3.1285714285714286</v>
      </c>
      <c r="AF29" s="128"/>
      <c r="AG29" s="129">
        <v>3.9</v>
      </c>
      <c r="AH29" s="128">
        <v>3</v>
      </c>
      <c r="AI29" s="129">
        <v>4.2</v>
      </c>
      <c r="AJ29" s="129">
        <v>5</v>
      </c>
      <c r="AK29" s="129">
        <v>5</v>
      </c>
      <c r="AL29" s="129">
        <v>5</v>
      </c>
      <c r="AM29" s="129">
        <v>5</v>
      </c>
      <c r="AN29" s="129">
        <f t="shared" si="0"/>
        <v>12.22</v>
      </c>
      <c r="AO29" s="130">
        <f t="shared" si="12"/>
        <v>4.3642857142857148</v>
      </c>
      <c r="AP29" s="128"/>
      <c r="AQ29" s="129">
        <v>3.9</v>
      </c>
      <c r="AR29" s="128">
        <v>2.5</v>
      </c>
      <c r="AS29" s="129">
        <v>4</v>
      </c>
      <c r="AT29" s="129">
        <v>4.4000000000000004</v>
      </c>
      <c r="AU29" s="129">
        <v>5</v>
      </c>
      <c r="AV29" s="129">
        <v>5</v>
      </c>
      <c r="AW29" s="129">
        <v>5</v>
      </c>
      <c r="AX29" s="129">
        <f t="shared" si="13"/>
        <v>11.156000000000001</v>
      </c>
      <c r="AY29" s="130">
        <f t="shared" si="14"/>
        <v>3.9842857142857144</v>
      </c>
      <c r="AZ29" s="128"/>
      <c r="BA29" s="129">
        <v>4.5</v>
      </c>
      <c r="BB29" s="128">
        <v>4.8</v>
      </c>
      <c r="BC29" s="129">
        <v>4.5</v>
      </c>
      <c r="BD29" s="129">
        <v>5</v>
      </c>
      <c r="BE29" s="129">
        <v>5</v>
      </c>
      <c r="BF29" s="129">
        <v>5</v>
      </c>
      <c r="BG29" s="129">
        <v>5</v>
      </c>
      <c r="BH29" s="129">
        <f t="shared" si="15"/>
        <v>13.419999999999998</v>
      </c>
      <c r="BI29" s="130">
        <f t="shared" si="16"/>
        <v>4.7928571428571427</v>
      </c>
    </row>
    <row r="30" spans="1:61" s="131" customFormat="1" ht="18" thickTop="1" thickBot="1">
      <c r="A30" s="118"/>
      <c r="B30" s="132" t="s">
        <v>105</v>
      </c>
      <c r="C30" s="119"/>
      <c r="D30" s="120">
        <f t="shared" si="1"/>
        <v>4.1714285714285717</v>
      </c>
      <c r="E30" s="121">
        <f t="shared" si="2"/>
        <v>3.4714285714285711</v>
      </c>
      <c r="F30" s="122">
        <f t="shared" si="3"/>
        <v>3.7857142857142847</v>
      </c>
      <c r="G30" s="123">
        <f t="shared" si="4"/>
        <v>4.338571428571429</v>
      </c>
      <c r="H30" s="124">
        <f t="shared" si="5"/>
        <v>4.4428571428571431</v>
      </c>
      <c r="I30" s="125">
        <f t="shared" si="6"/>
        <v>2.8294000000000001</v>
      </c>
      <c r="J30" s="126">
        <v>15</v>
      </c>
      <c r="K30" s="127">
        <f t="shared" si="7"/>
        <v>3.5794000000000001</v>
      </c>
      <c r="L30" s="128"/>
      <c r="M30" s="129">
        <v>4.8</v>
      </c>
      <c r="N30" s="128">
        <v>0.7</v>
      </c>
      <c r="O30" s="129">
        <v>4.3</v>
      </c>
      <c r="P30" s="129">
        <v>4.5</v>
      </c>
      <c r="Q30" s="129">
        <v>5</v>
      </c>
      <c r="R30" s="129">
        <v>5</v>
      </c>
      <c r="S30" s="129">
        <v>5</v>
      </c>
      <c r="T30" s="129">
        <f t="shared" si="8"/>
        <v>11.68</v>
      </c>
      <c r="U30" s="130">
        <f t="shared" si="9"/>
        <v>4.1714285714285717</v>
      </c>
      <c r="V30" s="128"/>
      <c r="W30" s="129">
        <v>4.8</v>
      </c>
      <c r="X30" s="128">
        <v>2.2999999999999998</v>
      </c>
      <c r="Y30" s="129">
        <v>4.3</v>
      </c>
      <c r="Z30" s="129">
        <v>4</v>
      </c>
      <c r="AA30" s="129">
        <v>5</v>
      </c>
      <c r="AB30" s="129">
        <v>5</v>
      </c>
      <c r="AC30" s="129">
        <v>1</v>
      </c>
      <c r="AD30" s="129">
        <f t="shared" si="10"/>
        <v>9.7199999999999989</v>
      </c>
      <c r="AE30" s="130">
        <f t="shared" si="11"/>
        <v>3.4714285714285711</v>
      </c>
      <c r="AF30" s="128"/>
      <c r="AG30" s="129">
        <v>4.5</v>
      </c>
      <c r="AH30" s="128">
        <v>1</v>
      </c>
      <c r="AI30" s="129">
        <v>4.5</v>
      </c>
      <c r="AJ30" s="129">
        <v>5</v>
      </c>
      <c r="AK30" s="129">
        <v>5</v>
      </c>
      <c r="AL30" s="129">
        <v>4.5</v>
      </c>
      <c r="AM30" s="129">
        <v>3</v>
      </c>
      <c r="AN30" s="129">
        <f t="shared" si="0"/>
        <v>10.599999999999998</v>
      </c>
      <c r="AO30" s="130">
        <f t="shared" si="12"/>
        <v>3.7857142857142847</v>
      </c>
      <c r="AP30" s="128"/>
      <c r="AQ30" s="129">
        <v>4.9000000000000004</v>
      </c>
      <c r="AR30" s="128">
        <v>3</v>
      </c>
      <c r="AS30" s="129">
        <v>4.7</v>
      </c>
      <c r="AT30" s="129">
        <v>4</v>
      </c>
      <c r="AU30" s="129">
        <v>5</v>
      </c>
      <c r="AV30" s="129">
        <v>5</v>
      </c>
      <c r="AW30" s="129">
        <v>5</v>
      </c>
      <c r="AX30" s="129">
        <f t="shared" si="13"/>
        <v>12.148000000000001</v>
      </c>
      <c r="AY30" s="130">
        <f t="shared" si="14"/>
        <v>4.338571428571429</v>
      </c>
      <c r="AZ30" s="128"/>
      <c r="BA30" s="129">
        <v>5</v>
      </c>
      <c r="BB30" s="128">
        <v>4.3</v>
      </c>
      <c r="BC30" s="129">
        <v>4.8</v>
      </c>
      <c r="BD30" s="129">
        <v>5</v>
      </c>
      <c r="BE30" s="129">
        <v>5</v>
      </c>
      <c r="BF30" s="129">
        <v>5</v>
      </c>
      <c r="BG30" s="129">
        <v>3</v>
      </c>
      <c r="BH30" s="129">
        <f t="shared" si="15"/>
        <v>12.440000000000001</v>
      </c>
      <c r="BI30" s="130">
        <f t="shared" si="16"/>
        <v>4.4428571428571431</v>
      </c>
    </row>
    <row r="31" spans="1:61" s="131" customFormat="1" ht="18" thickTop="1" thickBot="1">
      <c r="A31" s="118"/>
      <c r="B31" s="132" t="s">
        <v>110</v>
      </c>
      <c r="C31" s="119"/>
      <c r="D31" s="120">
        <f t="shared" si="1"/>
        <v>3.8428571428571439</v>
      </c>
      <c r="E31" s="121">
        <f t="shared" si="2"/>
        <v>3.3571428571428572</v>
      </c>
      <c r="F31" s="122">
        <f t="shared" si="3"/>
        <v>4.3642857142857148</v>
      </c>
      <c r="G31" s="123">
        <f t="shared" si="4"/>
        <v>3.5571428571428574</v>
      </c>
      <c r="H31" s="124">
        <f t="shared" si="5"/>
        <v>4.4714285714285706</v>
      </c>
      <c r="I31" s="125">
        <f t="shared" si="6"/>
        <v>2.7430000000000003</v>
      </c>
      <c r="J31" s="126">
        <v>18</v>
      </c>
      <c r="K31" s="127">
        <f t="shared" si="7"/>
        <v>3.6430000000000002</v>
      </c>
      <c r="L31" s="128"/>
      <c r="M31" s="129">
        <v>3.7</v>
      </c>
      <c r="N31" s="128">
        <v>0.7</v>
      </c>
      <c r="O31" s="129">
        <v>3.7</v>
      </c>
      <c r="P31" s="129">
        <v>4.7</v>
      </c>
      <c r="Q31" s="129">
        <v>5</v>
      </c>
      <c r="R31" s="129">
        <v>4.5</v>
      </c>
      <c r="S31" s="129">
        <v>5</v>
      </c>
      <c r="T31" s="129">
        <f t="shared" si="8"/>
        <v>10.760000000000002</v>
      </c>
      <c r="U31" s="130">
        <f t="shared" si="9"/>
        <v>3.8428571428571439</v>
      </c>
      <c r="V31" s="128"/>
      <c r="W31" s="129">
        <v>4</v>
      </c>
      <c r="X31" s="128">
        <v>3</v>
      </c>
      <c r="Y31" s="129">
        <v>3.5</v>
      </c>
      <c r="Z31" s="129">
        <v>4.5</v>
      </c>
      <c r="AA31" s="129">
        <v>5</v>
      </c>
      <c r="AB31" s="129">
        <v>5</v>
      </c>
      <c r="AC31" s="129">
        <v>1</v>
      </c>
      <c r="AD31" s="129">
        <f t="shared" si="10"/>
        <v>9.4</v>
      </c>
      <c r="AE31" s="130">
        <f t="shared" si="11"/>
        <v>3.3571428571428572</v>
      </c>
      <c r="AF31" s="128"/>
      <c r="AG31" s="129">
        <v>4</v>
      </c>
      <c r="AH31" s="128">
        <v>3.3</v>
      </c>
      <c r="AI31" s="129">
        <v>4</v>
      </c>
      <c r="AJ31" s="129">
        <v>5</v>
      </c>
      <c r="AK31" s="129">
        <v>5</v>
      </c>
      <c r="AL31" s="129">
        <v>4.5</v>
      </c>
      <c r="AM31" s="129">
        <v>5</v>
      </c>
      <c r="AN31" s="129">
        <f t="shared" si="0"/>
        <v>12.22</v>
      </c>
      <c r="AO31" s="130">
        <f t="shared" si="12"/>
        <v>4.3642857142857148</v>
      </c>
      <c r="AP31" s="128"/>
      <c r="AQ31" s="129">
        <v>3</v>
      </c>
      <c r="AR31" s="128">
        <v>1.5</v>
      </c>
      <c r="AS31" s="129">
        <v>4</v>
      </c>
      <c r="AT31" s="129">
        <v>4</v>
      </c>
      <c r="AU31" s="129">
        <v>5</v>
      </c>
      <c r="AV31" s="129">
        <v>5</v>
      </c>
      <c r="AW31" s="129">
        <v>5</v>
      </c>
      <c r="AX31" s="129">
        <f t="shared" si="13"/>
        <v>9.9600000000000009</v>
      </c>
      <c r="AY31" s="130">
        <f t="shared" si="14"/>
        <v>3.5571428571428574</v>
      </c>
      <c r="AZ31" s="128"/>
      <c r="BA31" s="129">
        <v>4</v>
      </c>
      <c r="BB31" s="128">
        <v>4.3</v>
      </c>
      <c r="BC31" s="129">
        <v>4</v>
      </c>
      <c r="BD31" s="129">
        <v>4.5</v>
      </c>
      <c r="BE31" s="129">
        <v>5</v>
      </c>
      <c r="BF31" s="129">
        <v>5</v>
      </c>
      <c r="BG31" s="129">
        <v>5</v>
      </c>
      <c r="BH31" s="129">
        <f t="shared" si="15"/>
        <v>12.52</v>
      </c>
      <c r="BI31" s="130">
        <f t="shared" si="16"/>
        <v>4.4714285714285706</v>
      </c>
    </row>
    <row r="32" spans="1:61" s="131" customFormat="1" ht="18" thickTop="1" thickBot="1">
      <c r="A32" s="118"/>
      <c r="B32" s="132" t="s">
        <v>127</v>
      </c>
      <c r="C32" s="119"/>
      <c r="D32" s="120">
        <f t="shared" si="1"/>
        <v>3.75</v>
      </c>
      <c r="E32" s="121">
        <f t="shared" si="2"/>
        <v>3.05</v>
      </c>
      <c r="F32" s="122">
        <f t="shared" si="3"/>
        <v>4.128571428571429</v>
      </c>
      <c r="G32" s="123">
        <f t="shared" si="4"/>
        <v>3.8062857142857145</v>
      </c>
      <c r="H32" s="124">
        <f t="shared" si="5"/>
        <v>4.6571428571428566</v>
      </c>
      <c r="I32" s="125">
        <f t="shared" si="6"/>
        <v>2.71488</v>
      </c>
      <c r="J32" s="126">
        <v>7</v>
      </c>
      <c r="K32" s="127">
        <f t="shared" si="7"/>
        <v>3.06488</v>
      </c>
      <c r="L32" s="128"/>
      <c r="M32" s="129">
        <v>3.5</v>
      </c>
      <c r="N32" s="128">
        <v>0</v>
      </c>
      <c r="O32" s="129">
        <v>3.8</v>
      </c>
      <c r="P32" s="129">
        <v>4.7</v>
      </c>
      <c r="Q32" s="129">
        <v>5</v>
      </c>
      <c r="R32" s="129">
        <v>5</v>
      </c>
      <c r="S32" s="129">
        <v>5</v>
      </c>
      <c r="T32" s="129">
        <f t="shared" si="8"/>
        <v>10.5</v>
      </c>
      <c r="U32" s="130">
        <f t="shared" si="9"/>
        <v>3.75</v>
      </c>
      <c r="V32" s="128"/>
      <c r="W32" s="129">
        <v>3.7</v>
      </c>
      <c r="X32" s="128">
        <v>2.5</v>
      </c>
      <c r="Y32" s="129">
        <v>3.8</v>
      </c>
      <c r="Z32" s="129">
        <v>4.5</v>
      </c>
      <c r="AA32" s="129">
        <v>5</v>
      </c>
      <c r="AB32" s="129">
        <v>5</v>
      </c>
      <c r="AC32" s="129"/>
      <c r="AD32" s="129">
        <f t="shared" si="10"/>
        <v>8.5399999999999991</v>
      </c>
      <c r="AE32" s="130">
        <f t="shared" si="11"/>
        <v>3.05</v>
      </c>
      <c r="AF32" s="128"/>
      <c r="AG32" s="129">
        <v>3.8</v>
      </c>
      <c r="AH32" s="128">
        <v>4</v>
      </c>
      <c r="AI32" s="129">
        <v>3.7</v>
      </c>
      <c r="AJ32" s="129">
        <v>3</v>
      </c>
      <c r="AK32" s="129">
        <v>5</v>
      </c>
      <c r="AL32" s="129">
        <v>5</v>
      </c>
      <c r="AM32" s="129">
        <v>5</v>
      </c>
      <c r="AN32" s="129">
        <f t="shared" si="0"/>
        <v>11.56</v>
      </c>
      <c r="AO32" s="130">
        <f t="shared" si="12"/>
        <v>4.128571428571429</v>
      </c>
      <c r="AP32" s="128"/>
      <c r="AQ32" s="129">
        <v>4</v>
      </c>
      <c r="AR32" s="128">
        <v>1</v>
      </c>
      <c r="AS32" s="129">
        <v>3.8</v>
      </c>
      <c r="AT32" s="129">
        <v>4.7</v>
      </c>
      <c r="AU32" s="129">
        <v>5</v>
      </c>
      <c r="AV32" s="129">
        <v>5</v>
      </c>
      <c r="AW32" s="129">
        <v>5</v>
      </c>
      <c r="AX32" s="129">
        <f t="shared" si="13"/>
        <v>10.6576</v>
      </c>
      <c r="AY32" s="130">
        <f t="shared" si="14"/>
        <v>3.8062857142857145</v>
      </c>
      <c r="AZ32" s="128"/>
      <c r="BA32" s="129">
        <v>4</v>
      </c>
      <c r="BB32" s="128">
        <v>4.8</v>
      </c>
      <c r="BC32" s="129">
        <v>4.3</v>
      </c>
      <c r="BD32" s="129">
        <v>5</v>
      </c>
      <c r="BE32" s="129">
        <v>5</v>
      </c>
      <c r="BF32" s="129">
        <v>5</v>
      </c>
      <c r="BG32" s="129">
        <v>5</v>
      </c>
      <c r="BH32" s="129">
        <f t="shared" si="15"/>
        <v>13.04</v>
      </c>
      <c r="BI32" s="130">
        <f t="shared" si="16"/>
        <v>4.6571428571428566</v>
      </c>
    </row>
    <row r="33" spans="1:61" ht="18" thickTop="1" thickBot="1">
      <c r="A33" s="1"/>
      <c r="B33" s="105" t="s">
        <v>134</v>
      </c>
      <c r="C33" s="2"/>
      <c r="D33" s="66">
        <f t="shared" si="1"/>
        <v>3.342857142857143</v>
      </c>
      <c r="E33" s="67">
        <f t="shared" si="2"/>
        <v>3.6285714285714286</v>
      </c>
      <c r="F33" s="68">
        <f t="shared" si="3"/>
        <v>3.8428571428571425</v>
      </c>
      <c r="G33" s="69">
        <f t="shared" si="4"/>
        <v>3.9634285714285715</v>
      </c>
      <c r="H33" s="70">
        <f t="shared" si="5"/>
        <v>4.4714285714285706</v>
      </c>
      <c r="I33" s="71">
        <f t="shared" si="6"/>
        <v>2.6948799999999999</v>
      </c>
      <c r="J33" s="3">
        <v>17</v>
      </c>
      <c r="K33" s="72">
        <f t="shared" si="7"/>
        <v>3.54488</v>
      </c>
      <c r="L33" s="4"/>
      <c r="M33" s="5">
        <v>3.7</v>
      </c>
      <c r="N33" s="4">
        <v>0.8</v>
      </c>
      <c r="O33" s="5">
        <v>3.5</v>
      </c>
      <c r="P33" s="5">
        <v>3.8</v>
      </c>
      <c r="Q33" s="5">
        <v>4.5</v>
      </c>
      <c r="R33" s="5">
        <v>3</v>
      </c>
      <c r="S33" s="5">
        <v>4</v>
      </c>
      <c r="T33" s="5">
        <f t="shared" si="8"/>
        <v>9.3600000000000012</v>
      </c>
      <c r="U33" s="73">
        <f t="shared" si="9"/>
        <v>3.342857142857143</v>
      </c>
      <c r="V33" s="4"/>
      <c r="W33" s="5">
        <v>4</v>
      </c>
      <c r="X33" s="4">
        <v>3.1</v>
      </c>
      <c r="Y33" s="5">
        <v>4.0999999999999996</v>
      </c>
      <c r="Z33" s="5">
        <v>4.2</v>
      </c>
      <c r="AA33" s="5">
        <v>5</v>
      </c>
      <c r="AB33" s="5">
        <v>5</v>
      </c>
      <c r="AC33" s="5">
        <v>2</v>
      </c>
      <c r="AD33" s="5">
        <f t="shared" si="10"/>
        <v>10.16</v>
      </c>
      <c r="AE33" s="73">
        <f t="shared" si="11"/>
        <v>3.6285714285714286</v>
      </c>
      <c r="AF33" s="4"/>
      <c r="AG33" s="5">
        <v>3.8</v>
      </c>
      <c r="AH33" s="4">
        <v>1</v>
      </c>
      <c r="AI33" s="5">
        <v>4.7</v>
      </c>
      <c r="AJ33" s="5">
        <v>3</v>
      </c>
      <c r="AK33" s="5">
        <v>5</v>
      </c>
      <c r="AL33" s="5">
        <v>5</v>
      </c>
      <c r="AM33" s="5">
        <v>5</v>
      </c>
      <c r="AN33" s="5">
        <f t="shared" si="0"/>
        <v>10.76</v>
      </c>
      <c r="AO33" s="73">
        <f t="shared" si="12"/>
        <v>3.8428571428571425</v>
      </c>
      <c r="AP33" s="4"/>
      <c r="AQ33" s="5">
        <v>3.4</v>
      </c>
      <c r="AR33" s="4">
        <v>3</v>
      </c>
      <c r="AS33" s="5">
        <v>4.7</v>
      </c>
      <c r="AT33" s="5">
        <v>3.8</v>
      </c>
      <c r="AU33" s="5">
        <v>5</v>
      </c>
      <c r="AV33" s="5">
        <v>5</v>
      </c>
      <c r="AW33" s="5">
        <v>5</v>
      </c>
      <c r="AX33" s="5">
        <f t="shared" si="13"/>
        <v>11.0976</v>
      </c>
      <c r="AY33" s="73">
        <f t="shared" si="14"/>
        <v>3.9634285714285715</v>
      </c>
      <c r="AZ33" s="4"/>
      <c r="BA33" s="5">
        <v>4</v>
      </c>
      <c r="BB33" s="4">
        <v>4.3</v>
      </c>
      <c r="BC33" s="5">
        <v>4.5</v>
      </c>
      <c r="BD33" s="5">
        <v>4</v>
      </c>
      <c r="BE33" s="5">
        <v>5</v>
      </c>
      <c r="BF33" s="5">
        <v>5</v>
      </c>
      <c r="BG33" s="5">
        <v>5</v>
      </c>
      <c r="BH33" s="5">
        <f t="shared" si="15"/>
        <v>12.52</v>
      </c>
      <c r="BI33" s="73">
        <f t="shared" si="16"/>
        <v>4.4714285714285706</v>
      </c>
    </row>
    <row r="34" spans="1:61" ht="18" thickTop="1" thickBot="1">
      <c r="A34" s="1"/>
      <c r="B34" s="105" t="s">
        <v>135</v>
      </c>
      <c r="C34" s="2"/>
      <c r="D34" s="66">
        <f t="shared" si="1"/>
        <v>3.3000000000000003</v>
      </c>
      <c r="E34" s="67">
        <f t="shared" si="2"/>
        <v>3.5071428571428567</v>
      </c>
      <c r="F34" s="68">
        <f t="shared" si="3"/>
        <v>3.6428571428571428</v>
      </c>
      <c r="G34" s="69">
        <f t="shared" si="4"/>
        <v>3.9857142857142853</v>
      </c>
      <c r="H34" s="70">
        <f t="shared" si="5"/>
        <v>4.5071428571428571</v>
      </c>
      <c r="I34" s="71">
        <f t="shared" si="6"/>
        <v>2.6520000000000001</v>
      </c>
      <c r="J34" s="3">
        <v>22</v>
      </c>
      <c r="K34" s="72">
        <f t="shared" si="7"/>
        <v>3.7520000000000002</v>
      </c>
      <c r="L34" s="4"/>
      <c r="M34" s="5">
        <v>3.5</v>
      </c>
      <c r="N34" s="4">
        <v>0.5</v>
      </c>
      <c r="O34" s="5">
        <v>3.8</v>
      </c>
      <c r="P34" s="5">
        <v>3.8</v>
      </c>
      <c r="Q34" s="5">
        <v>4.5</v>
      </c>
      <c r="R34" s="5">
        <v>3</v>
      </c>
      <c r="S34" s="5">
        <v>4</v>
      </c>
      <c r="T34" s="5">
        <f t="shared" si="8"/>
        <v>9.24</v>
      </c>
      <c r="U34" s="73">
        <f t="shared" si="9"/>
        <v>3.3000000000000003</v>
      </c>
      <c r="V34" s="4"/>
      <c r="W34" s="5">
        <v>3.5</v>
      </c>
      <c r="X34" s="4">
        <v>3.3</v>
      </c>
      <c r="Y34" s="5">
        <v>3.8</v>
      </c>
      <c r="Z34" s="5">
        <v>4.2</v>
      </c>
      <c r="AA34" s="5">
        <v>5</v>
      </c>
      <c r="AB34" s="5">
        <v>5</v>
      </c>
      <c r="AC34" s="5">
        <v>2</v>
      </c>
      <c r="AD34" s="5">
        <f t="shared" si="10"/>
        <v>9.8199999999999985</v>
      </c>
      <c r="AE34" s="73">
        <f t="shared" si="11"/>
        <v>3.5071428571428567</v>
      </c>
      <c r="AF34" s="4"/>
      <c r="AG34" s="5">
        <v>3</v>
      </c>
      <c r="AH34" s="4">
        <v>1</v>
      </c>
      <c r="AI34" s="5">
        <v>4.5</v>
      </c>
      <c r="AJ34" s="5">
        <v>3</v>
      </c>
      <c r="AK34" s="5">
        <v>5</v>
      </c>
      <c r="AL34" s="5">
        <v>5</v>
      </c>
      <c r="AM34" s="5">
        <v>5</v>
      </c>
      <c r="AN34" s="5">
        <f t="shared" si="0"/>
        <v>10.199999999999999</v>
      </c>
      <c r="AO34" s="73">
        <f t="shared" si="12"/>
        <v>3.6428571428571428</v>
      </c>
      <c r="AP34" s="4"/>
      <c r="AQ34" s="5">
        <v>4</v>
      </c>
      <c r="AR34" s="4">
        <v>3</v>
      </c>
      <c r="AS34" s="5">
        <v>4</v>
      </c>
      <c r="AT34" s="5">
        <v>4</v>
      </c>
      <c r="AU34" s="5">
        <v>5</v>
      </c>
      <c r="AV34" s="5">
        <v>5</v>
      </c>
      <c r="AW34" s="5">
        <v>5</v>
      </c>
      <c r="AX34" s="5">
        <f t="shared" si="13"/>
        <v>11.16</v>
      </c>
      <c r="AY34" s="73">
        <f t="shared" si="14"/>
        <v>3.9857142857142853</v>
      </c>
      <c r="AZ34" s="4"/>
      <c r="BA34" s="5">
        <v>4.5</v>
      </c>
      <c r="BB34" s="4">
        <v>4.3</v>
      </c>
      <c r="BC34" s="5">
        <v>4</v>
      </c>
      <c r="BD34" s="5">
        <v>4</v>
      </c>
      <c r="BE34" s="5">
        <v>5</v>
      </c>
      <c r="BF34" s="5">
        <v>5</v>
      </c>
      <c r="BG34" s="5">
        <v>5</v>
      </c>
      <c r="BH34" s="5">
        <f t="shared" si="15"/>
        <v>12.62</v>
      </c>
      <c r="BI34" s="73">
        <f t="shared" si="16"/>
        <v>4.5071428571428571</v>
      </c>
    </row>
    <row r="35" spans="1:61" s="131" customFormat="1" ht="18" thickTop="1" thickBot="1">
      <c r="A35" s="118"/>
      <c r="B35" s="132" t="s">
        <v>112</v>
      </c>
      <c r="C35" s="119"/>
      <c r="D35" s="120">
        <f t="shared" si="1"/>
        <v>3.9214285714285717</v>
      </c>
      <c r="E35" s="121">
        <f t="shared" si="2"/>
        <v>3.3357142857142859</v>
      </c>
      <c r="F35" s="122">
        <f t="shared" si="3"/>
        <v>4.3607142857142858</v>
      </c>
      <c r="G35" s="123">
        <f t="shared" si="4"/>
        <v>4.0957142857142861</v>
      </c>
      <c r="H35" s="124">
        <f t="shared" si="5"/>
        <v>4.7214285714285706</v>
      </c>
      <c r="I35" s="125">
        <f t="shared" si="6"/>
        <v>2.8609</v>
      </c>
      <c r="J35" s="126">
        <v>22</v>
      </c>
      <c r="K35" s="127">
        <f t="shared" si="7"/>
        <v>3.9609000000000001</v>
      </c>
      <c r="L35" s="128"/>
      <c r="M35" s="129">
        <v>3.5</v>
      </c>
      <c r="N35" s="128">
        <v>0.5</v>
      </c>
      <c r="O35" s="129">
        <v>4.5</v>
      </c>
      <c r="P35" s="129">
        <v>4.7</v>
      </c>
      <c r="Q35" s="129">
        <v>5</v>
      </c>
      <c r="R35" s="129">
        <v>5</v>
      </c>
      <c r="S35" s="129">
        <v>5</v>
      </c>
      <c r="T35" s="129">
        <f t="shared" si="8"/>
        <v>10.98</v>
      </c>
      <c r="U35" s="130">
        <f t="shared" si="9"/>
        <v>3.9214285714285717</v>
      </c>
      <c r="V35" s="128"/>
      <c r="W35" s="129">
        <v>3.9</v>
      </c>
      <c r="X35" s="128">
        <v>3.5</v>
      </c>
      <c r="Y35" s="129">
        <v>4.5</v>
      </c>
      <c r="Z35" s="129">
        <v>4.5</v>
      </c>
      <c r="AA35" s="129">
        <v>5</v>
      </c>
      <c r="AB35" s="129">
        <v>5</v>
      </c>
      <c r="AC35" s="129"/>
      <c r="AD35" s="129">
        <f t="shared" si="10"/>
        <v>9.34</v>
      </c>
      <c r="AE35" s="130">
        <f t="shared" si="11"/>
        <v>3.3357142857142859</v>
      </c>
      <c r="AF35" s="128"/>
      <c r="AG35" s="129">
        <v>3.35</v>
      </c>
      <c r="AH35" s="128">
        <v>3</v>
      </c>
      <c r="AI35" s="129">
        <v>5</v>
      </c>
      <c r="AJ35" s="129">
        <v>5</v>
      </c>
      <c r="AK35" s="129">
        <v>5</v>
      </c>
      <c r="AL35" s="129">
        <v>5</v>
      </c>
      <c r="AM35" s="129">
        <v>5</v>
      </c>
      <c r="AN35" s="129">
        <f t="shared" si="0"/>
        <v>12.21</v>
      </c>
      <c r="AO35" s="130">
        <f t="shared" si="12"/>
        <v>4.3607142857142858</v>
      </c>
      <c r="AP35" s="128"/>
      <c r="AQ35" s="129">
        <v>4.0999999999999996</v>
      </c>
      <c r="AR35" s="128">
        <v>2.5</v>
      </c>
      <c r="AS35" s="129">
        <v>4</v>
      </c>
      <c r="AT35" s="129">
        <v>4.7</v>
      </c>
      <c r="AU35" s="129">
        <v>5</v>
      </c>
      <c r="AV35" s="129">
        <v>5</v>
      </c>
      <c r="AW35" s="129">
        <v>5</v>
      </c>
      <c r="AX35" s="129">
        <f t="shared" si="13"/>
        <v>11.468</v>
      </c>
      <c r="AY35" s="130">
        <f t="shared" si="14"/>
        <v>4.0957142857142861</v>
      </c>
      <c r="AZ35" s="128"/>
      <c r="BA35" s="129">
        <v>4.5</v>
      </c>
      <c r="BB35" s="128">
        <v>4.8</v>
      </c>
      <c r="BC35" s="129">
        <v>4.5</v>
      </c>
      <c r="BD35" s="129">
        <v>4.5</v>
      </c>
      <c r="BE35" s="129">
        <v>5</v>
      </c>
      <c r="BF35" s="129">
        <v>5</v>
      </c>
      <c r="BG35" s="129">
        <v>5</v>
      </c>
      <c r="BH35" s="129">
        <f t="shared" si="15"/>
        <v>13.219999999999999</v>
      </c>
      <c r="BI35" s="130">
        <f t="shared" si="16"/>
        <v>4.7214285714285706</v>
      </c>
    </row>
    <row r="36" spans="1:61" s="131" customFormat="1" ht="18" thickTop="1" thickBot="1">
      <c r="A36" s="118"/>
      <c r="B36" s="132" t="s">
        <v>120</v>
      </c>
      <c r="C36" s="119"/>
      <c r="D36" s="120">
        <f t="shared" si="1"/>
        <v>4.0642857142857141</v>
      </c>
      <c r="E36" s="121">
        <f t="shared" si="2"/>
        <v>4.2142857142857144</v>
      </c>
      <c r="F36" s="122">
        <f t="shared" si="3"/>
        <v>4.7857142857142856</v>
      </c>
      <c r="G36" s="123">
        <f t="shared" si="4"/>
        <v>4.4585714285714291</v>
      </c>
      <c r="H36" s="124">
        <f t="shared" si="5"/>
        <v>4.7357142857142858</v>
      </c>
      <c r="I36" s="125">
        <f t="shared" si="6"/>
        <v>3.1162000000000001</v>
      </c>
      <c r="J36" s="126">
        <v>12</v>
      </c>
      <c r="K36" s="127">
        <f t="shared" si="7"/>
        <v>3.7162000000000002</v>
      </c>
      <c r="L36" s="128"/>
      <c r="M36" s="129">
        <v>4.5</v>
      </c>
      <c r="N36" s="128">
        <v>0.5</v>
      </c>
      <c r="O36" s="129">
        <v>4</v>
      </c>
      <c r="P36" s="129">
        <v>4.7</v>
      </c>
      <c r="Q36" s="129">
        <v>5</v>
      </c>
      <c r="R36" s="129">
        <v>5</v>
      </c>
      <c r="S36" s="129">
        <v>5</v>
      </c>
      <c r="T36" s="129">
        <f t="shared" si="8"/>
        <v>11.379999999999999</v>
      </c>
      <c r="U36" s="130">
        <f t="shared" si="9"/>
        <v>4.0642857142857141</v>
      </c>
      <c r="V36" s="128"/>
      <c r="W36" s="129">
        <v>3</v>
      </c>
      <c r="X36" s="128">
        <v>3.3</v>
      </c>
      <c r="Y36" s="129">
        <v>4.7</v>
      </c>
      <c r="Z36" s="129">
        <v>4.5</v>
      </c>
      <c r="AA36" s="129">
        <v>5</v>
      </c>
      <c r="AB36" s="129">
        <v>5</v>
      </c>
      <c r="AC36" s="129">
        <v>5</v>
      </c>
      <c r="AD36" s="129">
        <f t="shared" si="10"/>
        <v>11.8</v>
      </c>
      <c r="AE36" s="130">
        <f t="shared" si="11"/>
        <v>4.2142857142857144</v>
      </c>
      <c r="AF36" s="128"/>
      <c r="AG36" s="129">
        <v>4.8</v>
      </c>
      <c r="AH36" s="128">
        <v>5</v>
      </c>
      <c r="AI36" s="129">
        <v>4.3</v>
      </c>
      <c r="AJ36" s="129">
        <v>5</v>
      </c>
      <c r="AK36" s="129">
        <v>4</v>
      </c>
      <c r="AL36" s="129">
        <v>5</v>
      </c>
      <c r="AM36" s="129">
        <v>5</v>
      </c>
      <c r="AN36" s="129">
        <f t="shared" si="0"/>
        <v>13.4</v>
      </c>
      <c r="AO36" s="130">
        <f t="shared" si="12"/>
        <v>4.7857142857142856</v>
      </c>
      <c r="AP36" s="128"/>
      <c r="AQ36" s="129">
        <v>4.5</v>
      </c>
      <c r="AR36" s="128">
        <v>3.5</v>
      </c>
      <c r="AS36" s="129">
        <v>4.7</v>
      </c>
      <c r="AT36" s="129">
        <v>4.5</v>
      </c>
      <c r="AU36" s="129">
        <v>5</v>
      </c>
      <c r="AV36" s="129">
        <v>5</v>
      </c>
      <c r="AW36" s="129">
        <v>5</v>
      </c>
      <c r="AX36" s="129">
        <f t="shared" si="13"/>
        <v>12.484</v>
      </c>
      <c r="AY36" s="130">
        <f t="shared" si="14"/>
        <v>4.4585714285714291</v>
      </c>
      <c r="AZ36" s="128"/>
      <c r="BA36" s="129">
        <v>4.7</v>
      </c>
      <c r="BB36" s="128">
        <v>4.3</v>
      </c>
      <c r="BC36" s="129">
        <v>4.8</v>
      </c>
      <c r="BD36" s="129">
        <v>4.5</v>
      </c>
      <c r="BE36" s="129">
        <v>5</v>
      </c>
      <c r="BF36" s="129">
        <v>5</v>
      </c>
      <c r="BG36" s="129">
        <v>5</v>
      </c>
      <c r="BH36" s="129">
        <f t="shared" si="15"/>
        <v>13.26</v>
      </c>
      <c r="BI36" s="130">
        <f t="shared" si="16"/>
        <v>4.7357142857142858</v>
      </c>
    </row>
    <row r="37" spans="1:61" s="131" customFormat="1" ht="18" thickTop="1" thickBot="1">
      <c r="A37" s="118"/>
      <c r="B37" s="132" t="s">
        <v>109</v>
      </c>
      <c r="C37" s="119"/>
      <c r="D37" s="120">
        <f t="shared" si="1"/>
        <v>4.121428571428571</v>
      </c>
      <c r="E37" s="121">
        <f t="shared" si="2"/>
        <v>4.2357142857142858</v>
      </c>
      <c r="F37" s="122">
        <f t="shared" si="3"/>
        <v>4.25</v>
      </c>
      <c r="G37" s="123">
        <f t="shared" si="4"/>
        <v>4.4165714285714284</v>
      </c>
      <c r="H37" s="124">
        <f t="shared" si="5"/>
        <v>4.8714285714285719</v>
      </c>
      <c r="I37" s="125">
        <f t="shared" si="6"/>
        <v>3.0653199999999998</v>
      </c>
      <c r="J37" s="126">
        <v>23</v>
      </c>
      <c r="K37" s="127">
        <f t="shared" si="7"/>
        <v>4.2153200000000002</v>
      </c>
      <c r="L37" s="128"/>
      <c r="M37" s="129">
        <v>4.7</v>
      </c>
      <c r="N37" s="128">
        <v>1.7</v>
      </c>
      <c r="O37" s="129">
        <v>4.3</v>
      </c>
      <c r="P37" s="129">
        <v>4.3</v>
      </c>
      <c r="Q37" s="129">
        <v>5</v>
      </c>
      <c r="R37" s="129">
        <v>3</v>
      </c>
      <c r="S37" s="129">
        <v>5</v>
      </c>
      <c r="T37" s="129">
        <f t="shared" si="8"/>
        <v>11.54</v>
      </c>
      <c r="U37" s="130">
        <f t="shared" si="9"/>
        <v>4.121428571428571</v>
      </c>
      <c r="V37" s="128"/>
      <c r="W37" s="129">
        <v>4.0999999999999996</v>
      </c>
      <c r="X37" s="128">
        <v>2.5</v>
      </c>
      <c r="Y37" s="129">
        <v>4.2</v>
      </c>
      <c r="Z37" s="129">
        <v>4.3</v>
      </c>
      <c r="AA37" s="129">
        <v>5</v>
      </c>
      <c r="AB37" s="129">
        <v>5</v>
      </c>
      <c r="AC37" s="129">
        <v>5</v>
      </c>
      <c r="AD37" s="129">
        <f t="shared" si="10"/>
        <v>11.86</v>
      </c>
      <c r="AE37" s="130">
        <f t="shared" si="11"/>
        <v>4.2357142857142858</v>
      </c>
      <c r="AF37" s="128"/>
      <c r="AG37" s="129">
        <v>4.5</v>
      </c>
      <c r="AH37" s="128">
        <v>3</v>
      </c>
      <c r="AI37" s="129">
        <v>4.5</v>
      </c>
      <c r="AJ37" s="129">
        <v>3</v>
      </c>
      <c r="AK37" s="129">
        <v>5</v>
      </c>
      <c r="AL37" s="129">
        <v>5</v>
      </c>
      <c r="AM37" s="129">
        <v>5</v>
      </c>
      <c r="AN37" s="129">
        <f t="shared" si="0"/>
        <v>11.9</v>
      </c>
      <c r="AO37" s="130">
        <f t="shared" si="12"/>
        <v>4.25</v>
      </c>
      <c r="AP37" s="128"/>
      <c r="AQ37" s="129">
        <v>4.8</v>
      </c>
      <c r="AR37" s="128">
        <v>2</v>
      </c>
      <c r="AS37" s="129">
        <v>4.8</v>
      </c>
      <c r="AT37" s="129">
        <v>4.8</v>
      </c>
      <c r="AU37" s="129">
        <v>5</v>
      </c>
      <c r="AV37" s="129">
        <v>5</v>
      </c>
      <c r="AW37" s="129">
        <v>5</v>
      </c>
      <c r="AX37" s="129">
        <f t="shared" si="13"/>
        <v>12.366399999999999</v>
      </c>
      <c r="AY37" s="130">
        <f t="shared" si="14"/>
        <v>4.4165714285714284</v>
      </c>
      <c r="AZ37" s="128"/>
      <c r="BA37" s="129">
        <v>5</v>
      </c>
      <c r="BB37" s="128">
        <v>4.3</v>
      </c>
      <c r="BC37" s="129">
        <v>5</v>
      </c>
      <c r="BD37" s="129">
        <v>4.8</v>
      </c>
      <c r="BE37" s="129">
        <v>5</v>
      </c>
      <c r="BF37" s="129">
        <v>5</v>
      </c>
      <c r="BG37" s="129">
        <v>5</v>
      </c>
      <c r="BH37" s="129">
        <f t="shared" si="15"/>
        <v>13.64</v>
      </c>
      <c r="BI37" s="130">
        <f t="shared" si="16"/>
        <v>4.8714285714285719</v>
      </c>
    </row>
    <row r="38" spans="1:61" s="131" customFormat="1" ht="18" thickTop="1" thickBot="1">
      <c r="A38" s="118"/>
      <c r="B38" s="132" t="s">
        <v>136</v>
      </c>
      <c r="C38" s="119"/>
      <c r="D38" s="120">
        <f t="shared" si="1"/>
        <v>3.971428571428572</v>
      </c>
      <c r="E38" s="121">
        <f t="shared" si="2"/>
        <v>2.8428571428571425</v>
      </c>
      <c r="F38" s="122">
        <f t="shared" si="3"/>
        <v>4.3142857142857141</v>
      </c>
      <c r="G38" s="123">
        <f t="shared" si="4"/>
        <v>3.73</v>
      </c>
      <c r="H38" s="124">
        <f t="shared" si="5"/>
        <v>4.8642857142857139</v>
      </c>
      <c r="I38" s="125">
        <f t="shared" si="6"/>
        <v>2.7612000000000001</v>
      </c>
      <c r="J38" s="126">
        <v>13</v>
      </c>
      <c r="K38" s="127">
        <f t="shared" si="7"/>
        <v>3.4112</v>
      </c>
      <c r="L38" s="128"/>
      <c r="M38" s="129">
        <v>4.4000000000000004</v>
      </c>
      <c r="N38" s="128">
        <v>0.5</v>
      </c>
      <c r="O38" s="129">
        <v>3.8</v>
      </c>
      <c r="P38" s="129">
        <v>4.7</v>
      </c>
      <c r="Q38" s="129">
        <v>4.4000000000000004</v>
      </c>
      <c r="R38" s="129">
        <v>5</v>
      </c>
      <c r="S38" s="129">
        <v>5</v>
      </c>
      <c r="T38" s="129">
        <f t="shared" si="8"/>
        <v>11.120000000000001</v>
      </c>
      <c r="U38" s="130">
        <f t="shared" si="9"/>
        <v>3.971428571428572</v>
      </c>
      <c r="V38" s="128"/>
      <c r="W38" s="129">
        <v>4.2</v>
      </c>
      <c r="X38" s="128">
        <v>1</v>
      </c>
      <c r="Y38" s="129">
        <v>3.5</v>
      </c>
      <c r="Z38" s="129">
        <v>4.5</v>
      </c>
      <c r="AA38" s="129">
        <v>4.2</v>
      </c>
      <c r="AB38" s="129">
        <v>5</v>
      </c>
      <c r="AC38" s="129"/>
      <c r="AD38" s="129">
        <f t="shared" si="10"/>
        <v>7.96</v>
      </c>
      <c r="AE38" s="130">
        <f t="shared" si="11"/>
        <v>2.8428571428571425</v>
      </c>
      <c r="AF38" s="128"/>
      <c r="AG38" s="129">
        <v>5</v>
      </c>
      <c r="AH38" s="128">
        <v>2</v>
      </c>
      <c r="AI38" s="129">
        <v>4.2</v>
      </c>
      <c r="AJ38" s="129">
        <v>4</v>
      </c>
      <c r="AK38" s="129">
        <v>5</v>
      </c>
      <c r="AL38" s="129">
        <v>5</v>
      </c>
      <c r="AM38" s="129">
        <v>5</v>
      </c>
      <c r="AN38" s="129">
        <f t="shared" si="0"/>
        <v>12.08</v>
      </c>
      <c r="AO38" s="130">
        <f t="shared" si="12"/>
        <v>4.3142857142857141</v>
      </c>
      <c r="AP38" s="128"/>
      <c r="AQ38" s="129">
        <v>4.3</v>
      </c>
      <c r="AR38" s="128">
        <v>1.5</v>
      </c>
      <c r="AS38" s="129">
        <v>3.5</v>
      </c>
      <c r="AT38" s="129">
        <v>4.4000000000000004</v>
      </c>
      <c r="AU38" s="129">
        <v>4</v>
      </c>
      <c r="AV38" s="129">
        <v>5</v>
      </c>
      <c r="AW38" s="129">
        <v>5</v>
      </c>
      <c r="AX38" s="129">
        <f t="shared" si="13"/>
        <v>10.443999999999999</v>
      </c>
      <c r="AY38" s="130">
        <f t="shared" si="14"/>
        <v>3.73</v>
      </c>
      <c r="AZ38" s="128"/>
      <c r="BA38" s="129">
        <v>4.5</v>
      </c>
      <c r="BB38" s="128">
        <v>4.8</v>
      </c>
      <c r="BC38" s="129">
        <v>5</v>
      </c>
      <c r="BD38" s="129">
        <v>5</v>
      </c>
      <c r="BE38" s="129">
        <v>5</v>
      </c>
      <c r="BF38" s="129">
        <v>5</v>
      </c>
      <c r="BG38" s="129">
        <v>5</v>
      </c>
      <c r="BH38" s="129">
        <f t="shared" si="15"/>
        <v>13.62</v>
      </c>
      <c r="BI38" s="130">
        <f t="shared" si="16"/>
        <v>4.8642857142857139</v>
      </c>
    </row>
    <row r="39" spans="1:61" s="131" customFormat="1" ht="18" thickTop="1" thickBot="1">
      <c r="A39" s="118"/>
      <c r="B39" s="132" t="s">
        <v>114</v>
      </c>
      <c r="C39" s="119"/>
      <c r="D39" s="120">
        <f t="shared" si="1"/>
        <v>3.9857142857142853</v>
      </c>
      <c r="E39" s="121">
        <f t="shared" si="2"/>
        <v>3.2857142857142856</v>
      </c>
      <c r="F39" s="122">
        <f t="shared" si="3"/>
        <v>4.5785714285714283</v>
      </c>
      <c r="G39" s="123">
        <f t="shared" si="4"/>
        <v>4.1428571428571432</v>
      </c>
      <c r="H39" s="124">
        <f t="shared" si="5"/>
        <v>4.7</v>
      </c>
      <c r="I39" s="125">
        <f t="shared" si="6"/>
        <v>2.8969999999999994</v>
      </c>
      <c r="J39" s="126">
        <v>14</v>
      </c>
      <c r="K39" s="127">
        <f t="shared" si="7"/>
        <v>3.5969999999999995</v>
      </c>
      <c r="L39" s="128"/>
      <c r="M39" s="129">
        <v>4.2</v>
      </c>
      <c r="N39" s="128">
        <v>0.7</v>
      </c>
      <c r="O39" s="129">
        <v>3.7</v>
      </c>
      <c r="P39" s="129">
        <v>4.7</v>
      </c>
      <c r="Q39" s="129">
        <v>5</v>
      </c>
      <c r="R39" s="129">
        <v>5</v>
      </c>
      <c r="S39" s="129">
        <v>5</v>
      </c>
      <c r="T39" s="129">
        <f t="shared" si="8"/>
        <v>11.16</v>
      </c>
      <c r="U39" s="130">
        <f t="shared" si="9"/>
        <v>3.9857142857142853</v>
      </c>
      <c r="V39" s="128"/>
      <c r="W39" s="129">
        <v>4.4000000000000004</v>
      </c>
      <c r="X39" s="128">
        <v>3.3</v>
      </c>
      <c r="Y39" s="129">
        <v>3.6</v>
      </c>
      <c r="Z39" s="129">
        <v>4.5</v>
      </c>
      <c r="AA39" s="129">
        <v>5</v>
      </c>
      <c r="AB39" s="129">
        <v>5</v>
      </c>
      <c r="AC39" s="129"/>
      <c r="AD39" s="129">
        <f t="shared" si="10"/>
        <v>9.1999999999999993</v>
      </c>
      <c r="AE39" s="130">
        <f t="shared" si="11"/>
        <v>3.2857142857142856</v>
      </c>
      <c r="AF39" s="128"/>
      <c r="AG39" s="129">
        <v>3.9</v>
      </c>
      <c r="AH39" s="128">
        <v>4</v>
      </c>
      <c r="AI39" s="129">
        <v>4.7</v>
      </c>
      <c r="AJ39" s="129">
        <v>5</v>
      </c>
      <c r="AK39" s="129">
        <v>5</v>
      </c>
      <c r="AL39" s="129">
        <v>5</v>
      </c>
      <c r="AM39" s="129">
        <v>5</v>
      </c>
      <c r="AN39" s="129">
        <f t="shared" si="0"/>
        <v>12.82</v>
      </c>
      <c r="AO39" s="130">
        <f t="shared" si="12"/>
        <v>4.5785714285714283</v>
      </c>
      <c r="AP39" s="128"/>
      <c r="AQ39" s="129">
        <v>4</v>
      </c>
      <c r="AR39" s="128">
        <v>1.5</v>
      </c>
      <c r="AS39" s="129">
        <v>4.5</v>
      </c>
      <c r="AT39" s="129">
        <v>5</v>
      </c>
      <c r="AU39" s="129">
        <v>5</v>
      </c>
      <c r="AV39" s="129">
        <v>5</v>
      </c>
      <c r="AW39" s="129">
        <v>5</v>
      </c>
      <c r="AX39" s="129">
        <f t="shared" si="13"/>
        <v>11.6</v>
      </c>
      <c r="AY39" s="130">
        <f t="shared" si="14"/>
        <v>4.1428571428571432</v>
      </c>
      <c r="AZ39" s="128"/>
      <c r="BA39" s="129">
        <v>4.2</v>
      </c>
      <c r="BB39" s="128">
        <v>4.8</v>
      </c>
      <c r="BC39" s="129">
        <v>4.5</v>
      </c>
      <c r="BD39" s="129">
        <v>4.8</v>
      </c>
      <c r="BE39" s="129">
        <v>5</v>
      </c>
      <c r="BF39" s="129">
        <v>5</v>
      </c>
      <c r="BG39" s="129">
        <v>5</v>
      </c>
      <c r="BH39" s="129">
        <f t="shared" si="15"/>
        <v>13.16</v>
      </c>
      <c r="BI39" s="130">
        <f t="shared" si="16"/>
        <v>4.7</v>
      </c>
    </row>
    <row r="40" spans="1:61" s="131" customFormat="1" ht="18" thickTop="1" thickBot="1">
      <c r="A40" s="135"/>
      <c r="B40" s="132" t="s">
        <v>129</v>
      </c>
      <c r="C40" s="119"/>
      <c r="D40" s="120">
        <f t="shared" si="1"/>
        <v>3.6857142857142859</v>
      </c>
      <c r="E40" s="121">
        <f t="shared" si="2"/>
        <v>4.3571428571428568</v>
      </c>
      <c r="F40" s="122">
        <f t="shared" si="3"/>
        <v>4.3142857142857141</v>
      </c>
      <c r="G40" s="123">
        <f t="shared" si="4"/>
        <v>4.3342857142857145</v>
      </c>
      <c r="H40" s="124">
        <f t="shared" si="5"/>
        <v>4.5</v>
      </c>
      <c r="I40" s="125">
        <f t="shared" si="6"/>
        <v>2.9668000000000001</v>
      </c>
      <c r="J40" s="126">
        <v>15</v>
      </c>
      <c r="K40" s="127">
        <f t="shared" si="7"/>
        <v>3.7168000000000001</v>
      </c>
      <c r="L40" s="128"/>
      <c r="M40" s="129">
        <v>3.2</v>
      </c>
      <c r="N40" s="128">
        <v>0</v>
      </c>
      <c r="O40" s="129">
        <v>3.8</v>
      </c>
      <c r="P40" s="129">
        <v>4.7</v>
      </c>
      <c r="Q40" s="129">
        <v>5</v>
      </c>
      <c r="R40" s="129">
        <v>5</v>
      </c>
      <c r="S40" s="129">
        <v>5</v>
      </c>
      <c r="T40" s="129">
        <f t="shared" si="8"/>
        <v>10.32</v>
      </c>
      <c r="U40" s="130">
        <f t="shared" si="9"/>
        <v>3.6857142857142859</v>
      </c>
      <c r="V40" s="128"/>
      <c r="W40" s="129">
        <v>4</v>
      </c>
      <c r="X40" s="128">
        <v>3.3</v>
      </c>
      <c r="Y40" s="129">
        <v>4.2</v>
      </c>
      <c r="Z40" s="129">
        <v>4.5</v>
      </c>
      <c r="AA40" s="129">
        <v>5</v>
      </c>
      <c r="AB40" s="129">
        <v>5</v>
      </c>
      <c r="AC40" s="129">
        <v>5</v>
      </c>
      <c r="AD40" s="129">
        <f t="shared" si="10"/>
        <v>12.2</v>
      </c>
      <c r="AE40" s="130">
        <f t="shared" si="11"/>
        <v>4.3571428571428568</v>
      </c>
      <c r="AF40" s="128"/>
      <c r="AG40" s="129">
        <v>3.8</v>
      </c>
      <c r="AH40" s="128">
        <v>3</v>
      </c>
      <c r="AI40" s="129">
        <v>4</v>
      </c>
      <c r="AJ40" s="129">
        <v>5</v>
      </c>
      <c r="AK40" s="129">
        <v>5</v>
      </c>
      <c r="AL40" s="129">
        <v>5</v>
      </c>
      <c r="AM40" s="129">
        <v>5</v>
      </c>
      <c r="AN40" s="129">
        <f t="shared" si="0"/>
        <v>12.08</v>
      </c>
      <c r="AO40" s="130">
        <f t="shared" si="12"/>
        <v>4.3142857142857141</v>
      </c>
      <c r="AP40" s="128"/>
      <c r="AQ40" s="129">
        <v>4</v>
      </c>
      <c r="AR40" s="128">
        <v>5</v>
      </c>
      <c r="AS40" s="129">
        <v>3.8</v>
      </c>
      <c r="AT40" s="129">
        <v>4.5</v>
      </c>
      <c r="AU40" s="129">
        <v>5</v>
      </c>
      <c r="AV40" s="129">
        <v>5</v>
      </c>
      <c r="AW40" s="129">
        <v>5</v>
      </c>
      <c r="AX40" s="129">
        <f t="shared" si="13"/>
        <v>12.136000000000001</v>
      </c>
      <c r="AY40" s="130">
        <f t="shared" si="14"/>
        <v>4.3342857142857145</v>
      </c>
      <c r="AZ40" s="128"/>
      <c r="BA40" s="129">
        <v>3.8</v>
      </c>
      <c r="BB40" s="128">
        <v>4.3</v>
      </c>
      <c r="BC40" s="129">
        <v>4.5</v>
      </c>
      <c r="BD40" s="129">
        <v>4.5</v>
      </c>
      <c r="BE40" s="129">
        <v>5</v>
      </c>
      <c r="BF40" s="129">
        <v>5</v>
      </c>
      <c r="BG40" s="129">
        <v>5</v>
      </c>
      <c r="BH40" s="129">
        <f t="shared" si="15"/>
        <v>12.6</v>
      </c>
      <c r="BI40" s="130">
        <f t="shared" si="16"/>
        <v>4.5</v>
      </c>
    </row>
    <row r="41" spans="1:61" s="131" customFormat="1" ht="18" thickTop="1" thickBot="1">
      <c r="A41" s="118"/>
      <c r="B41" s="132" t="s">
        <v>108</v>
      </c>
      <c r="C41" s="119"/>
      <c r="D41" s="120">
        <f t="shared" si="1"/>
        <v>4.2214285714285715</v>
      </c>
      <c r="E41" s="121">
        <f t="shared" si="2"/>
        <v>4.5642857142857141</v>
      </c>
      <c r="F41" s="122">
        <f t="shared" si="3"/>
        <v>4.6714285714285708</v>
      </c>
      <c r="G41" s="123">
        <f t="shared" si="4"/>
        <v>4.3925714285714283</v>
      </c>
      <c r="H41" s="124">
        <f t="shared" si="5"/>
        <v>4.6928571428571431</v>
      </c>
      <c r="I41" s="125">
        <f t="shared" si="6"/>
        <v>3.1559599999999994</v>
      </c>
      <c r="J41" s="126">
        <v>15</v>
      </c>
      <c r="K41" s="127">
        <f t="shared" si="7"/>
        <v>3.9059599999999994</v>
      </c>
      <c r="L41" s="128"/>
      <c r="M41" s="129">
        <v>4.7</v>
      </c>
      <c r="N41" s="128">
        <v>0.8</v>
      </c>
      <c r="O41" s="129">
        <v>4.5</v>
      </c>
      <c r="P41" s="129">
        <v>4.7</v>
      </c>
      <c r="Q41" s="129">
        <v>5</v>
      </c>
      <c r="R41" s="129">
        <v>5</v>
      </c>
      <c r="S41" s="129">
        <v>5</v>
      </c>
      <c r="T41" s="129">
        <f t="shared" si="8"/>
        <v>11.82</v>
      </c>
      <c r="U41" s="130">
        <f t="shared" si="9"/>
        <v>4.2214285714285715</v>
      </c>
      <c r="V41" s="128"/>
      <c r="W41" s="129">
        <v>4.5</v>
      </c>
      <c r="X41" s="128">
        <v>3.5</v>
      </c>
      <c r="Y41" s="129">
        <v>4.7</v>
      </c>
      <c r="Z41" s="129">
        <v>4.5</v>
      </c>
      <c r="AA41" s="129">
        <v>5</v>
      </c>
      <c r="AB41" s="129">
        <v>5</v>
      </c>
      <c r="AC41" s="129">
        <v>5</v>
      </c>
      <c r="AD41" s="129">
        <f t="shared" si="10"/>
        <v>12.78</v>
      </c>
      <c r="AE41" s="130">
        <f t="shared" si="11"/>
        <v>4.5642857142857141</v>
      </c>
      <c r="AF41" s="128"/>
      <c r="AG41" s="129">
        <v>3.8</v>
      </c>
      <c r="AH41" s="128">
        <v>5</v>
      </c>
      <c r="AI41" s="129">
        <v>4.5</v>
      </c>
      <c r="AJ41" s="129">
        <v>5</v>
      </c>
      <c r="AK41" s="129">
        <v>5</v>
      </c>
      <c r="AL41" s="129">
        <v>5</v>
      </c>
      <c r="AM41" s="129">
        <v>5</v>
      </c>
      <c r="AN41" s="129">
        <f t="shared" si="0"/>
        <v>13.079999999999998</v>
      </c>
      <c r="AO41" s="130">
        <f t="shared" si="12"/>
        <v>4.6714285714285708</v>
      </c>
      <c r="AP41" s="128"/>
      <c r="AQ41" s="129">
        <v>4.2</v>
      </c>
      <c r="AR41" s="128">
        <v>3.5</v>
      </c>
      <c r="AS41" s="129">
        <v>4.4000000000000004</v>
      </c>
      <c r="AT41" s="129">
        <v>4.8</v>
      </c>
      <c r="AU41" s="129">
        <v>5</v>
      </c>
      <c r="AV41" s="129">
        <v>5</v>
      </c>
      <c r="AW41" s="129">
        <v>5</v>
      </c>
      <c r="AX41" s="129">
        <f t="shared" si="13"/>
        <v>12.299200000000001</v>
      </c>
      <c r="AY41" s="130">
        <f t="shared" si="14"/>
        <v>4.3925714285714283</v>
      </c>
      <c r="AZ41" s="128"/>
      <c r="BA41" s="129">
        <v>4.5</v>
      </c>
      <c r="BB41" s="128">
        <v>4.3</v>
      </c>
      <c r="BC41" s="129">
        <v>4.8</v>
      </c>
      <c r="BD41" s="129">
        <v>4.5</v>
      </c>
      <c r="BE41" s="129">
        <v>5</v>
      </c>
      <c r="BF41" s="129">
        <v>5</v>
      </c>
      <c r="BG41" s="129">
        <v>5</v>
      </c>
      <c r="BH41" s="129">
        <f t="shared" si="15"/>
        <v>13.14</v>
      </c>
      <c r="BI41" s="130">
        <f t="shared" si="16"/>
        <v>4.6928571428571431</v>
      </c>
    </row>
    <row r="42" spans="1:61" s="131" customFormat="1" ht="18" thickTop="1" thickBot="1">
      <c r="A42" s="118" t="s">
        <v>144</v>
      </c>
      <c r="B42" s="132" t="s">
        <v>115</v>
      </c>
      <c r="C42" s="119"/>
      <c r="D42" s="120">
        <f t="shared" si="1"/>
        <v>4.2714285714285714</v>
      </c>
      <c r="E42" s="121">
        <f t="shared" si="2"/>
        <v>4.2571428571428571</v>
      </c>
      <c r="F42" s="122">
        <f t="shared" si="3"/>
        <v>4</v>
      </c>
      <c r="G42" s="123">
        <f t="shared" si="4"/>
        <v>3.8328571428571427</v>
      </c>
      <c r="H42" s="124">
        <f t="shared" si="5"/>
        <v>4.5785714285714283</v>
      </c>
      <c r="I42" s="125">
        <f t="shared" si="6"/>
        <v>2.9316</v>
      </c>
      <c r="J42" s="126">
        <v>17</v>
      </c>
      <c r="K42" s="127">
        <f t="shared" si="7"/>
        <v>3.7816000000000001</v>
      </c>
      <c r="L42" s="128"/>
      <c r="M42" s="129">
        <v>4</v>
      </c>
      <c r="N42" s="128">
        <v>3.3</v>
      </c>
      <c r="O42" s="129">
        <v>3.8</v>
      </c>
      <c r="P42" s="129">
        <v>4.7</v>
      </c>
      <c r="Q42" s="129">
        <v>4.2</v>
      </c>
      <c r="R42" s="129">
        <v>5</v>
      </c>
      <c r="S42" s="129">
        <v>5</v>
      </c>
      <c r="T42" s="129">
        <f t="shared" si="8"/>
        <v>11.96</v>
      </c>
      <c r="U42" s="130">
        <f t="shared" si="9"/>
        <v>4.2714285714285714</v>
      </c>
      <c r="V42" s="128"/>
      <c r="W42" s="129">
        <v>4.3</v>
      </c>
      <c r="X42" s="128">
        <v>3.2</v>
      </c>
      <c r="Y42" s="129">
        <v>3.3</v>
      </c>
      <c r="Z42" s="129">
        <v>4.5</v>
      </c>
      <c r="AA42" s="129">
        <v>5</v>
      </c>
      <c r="AB42" s="129">
        <v>4.7</v>
      </c>
      <c r="AC42" s="129">
        <v>5</v>
      </c>
      <c r="AD42" s="129">
        <f t="shared" si="10"/>
        <v>11.92</v>
      </c>
      <c r="AE42" s="130">
        <f t="shared" si="11"/>
        <v>4.2571428571428571</v>
      </c>
      <c r="AF42" s="128"/>
      <c r="AG42" s="129">
        <v>4</v>
      </c>
      <c r="AH42" s="128">
        <v>1</v>
      </c>
      <c r="AI42" s="129">
        <v>3.5</v>
      </c>
      <c r="AJ42" s="129">
        <v>5</v>
      </c>
      <c r="AK42" s="129">
        <v>5</v>
      </c>
      <c r="AL42" s="129">
        <v>5</v>
      </c>
      <c r="AM42" s="129">
        <v>5</v>
      </c>
      <c r="AN42" s="129">
        <f t="shared" si="0"/>
        <v>11.2</v>
      </c>
      <c r="AO42" s="130">
        <f t="shared" si="12"/>
        <v>4</v>
      </c>
      <c r="AP42" s="128"/>
      <c r="AQ42" s="129">
        <v>4.5</v>
      </c>
      <c r="AR42" s="128">
        <v>1.5</v>
      </c>
      <c r="AS42" s="129">
        <v>3.8</v>
      </c>
      <c r="AT42" s="129">
        <v>4</v>
      </c>
      <c r="AU42" s="129">
        <v>5</v>
      </c>
      <c r="AV42" s="129">
        <v>5</v>
      </c>
      <c r="AW42" s="129">
        <v>5</v>
      </c>
      <c r="AX42" s="129">
        <f t="shared" si="13"/>
        <v>10.731999999999999</v>
      </c>
      <c r="AY42" s="130">
        <f t="shared" si="14"/>
        <v>3.8328571428571427</v>
      </c>
      <c r="AZ42" s="128"/>
      <c r="BA42" s="129">
        <v>4.5</v>
      </c>
      <c r="BB42" s="128">
        <v>4.3</v>
      </c>
      <c r="BC42" s="129">
        <v>4</v>
      </c>
      <c r="BD42" s="129">
        <v>4.5</v>
      </c>
      <c r="BE42" s="129">
        <v>5</v>
      </c>
      <c r="BF42" s="129">
        <v>5</v>
      </c>
      <c r="BG42" s="129">
        <v>5</v>
      </c>
      <c r="BH42" s="129">
        <f t="shared" si="15"/>
        <v>12.82</v>
      </c>
      <c r="BI42" s="130">
        <f t="shared" si="16"/>
        <v>4.5785714285714283</v>
      </c>
    </row>
    <row r="43" spans="1:61" s="131" customFormat="1" ht="18" thickTop="1" thickBot="1">
      <c r="A43" s="118"/>
      <c r="B43" s="132" t="s">
        <v>126</v>
      </c>
      <c r="C43" s="119"/>
      <c r="D43" s="120">
        <f t="shared" si="1"/>
        <v>3.785714285714286</v>
      </c>
      <c r="E43" s="121">
        <f t="shared" si="2"/>
        <v>3.4357142857142855</v>
      </c>
      <c r="F43" s="122">
        <f t="shared" si="3"/>
        <v>4.0714285714285712</v>
      </c>
      <c r="G43" s="123">
        <f t="shared" si="4"/>
        <v>3.9642857142857149</v>
      </c>
      <c r="H43" s="124">
        <f t="shared" si="5"/>
        <v>4.7857142857142856</v>
      </c>
      <c r="I43" s="125">
        <f t="shared" si="6"/>
        <v>2.806</v>
      </c>
      <c r="J43" s="126">
        <v>9</v>
      </c>
      <c r="K43" s="127">
        <f t="shared" si="7"/>
        <v>3.2560000000000002</v>
      </c>
      <c r="L43" s="128"/>
      <c r="M43" s="129">
        <v>3.9</v>
      </c>
      <c r="N43" s="128">
        <v>0</v>
      </c>
      <c r="O43" s="129">
        <v>3.7</v>
      </c>
      <c r="P43" s="129">
        <v>4.7</v>
      </c>
      <c r="Q43" s="129">
        <v>5</v>
      </c>
      <c r="R43" s="129">
        <v>4.5</v>
      </c>
      <c r="S43" s="129">
        <v>5</v>
      </c>
      <c r="T43" s="129">
        <f t="shared" si="8"/>
        <v>10.600000000000001</v>
      </c>
      <c r="U43" s="130">
        <f t="shared" si="9"/>
        <v>3.785714285714286</v>
      </c>
      <c r="V43" s="128"/>
      <c r="W43" s="129">
        <v>3.7</v>
      </c>
      <c r="X43" s="128">
        <v>3.2</v>
      </c>
      <c r="Y43" s="129">
        <v>4.3</v>
      </c>
      <c r="Z43" s="129">
        <v>4.5</v>
      </c>
      <c r="AA43" s="129">
        <v>5</v>
      </c>
      <c r="AB43" s="129">
        <v>5</v>
      </c>
      <c r="AC43" s="129">
        <v>1</v>
      </c>
      <c r="AD43" s="129">
        <f t="shared" si="10"/>
        <v>9.6199999999999992</v>
      </c>
      <c r="AE43" s="130">
        <f t="shared" si="11"/>
        <v>3.4357142857142855</v>
      </c>
      <c r="AF43" s="128"/>
      <c r="AG43" s="129">
        <v>3</v>
      </c>
      <c r="AH43" s="128">
        <v>3</v>
      </c>
      <c r="AI43" s="129">
        <v>3.5</v>
      </c>
      <c r="AJ43" s="129">
        <v>5</v>
      </c>
      <c r="AK43" s="129">
        <v>5</v>
      </c>
      <c r="AL43" s="129">
        <v>5</v>
      </c>
      <c r="AM43" s="129">
        <v>5</v>
      </c>
      <c r="AN43" s="129">
        <f t="shared" si="0"/>
        <v>11.4</v>
      </c>
      <c r="AO43" s="130">
        <f t="shared" si="12"/>
        <v>4.0714285714285712</v>
      </c>
      <c r="AP43" s="128"/>
      <c r="AQ43" s="129">
        <v>3.9</v>
      </c>
      <c r="AR43" s="128">
        <v>3</v>
      </c>
      <c r="AS43" s="129">
        <v>4</v>
      </c>
      <c r="AT43" s="129">
        <v>4</v>
      </c>
      <c r="AU43" s="129">
        <v>5</v>
      </c>
      <c r="AV43" s="129">
        <v>5</v>
      </c>
      <c r="AW43" s="129">
        <v>5</v>
      </c>
      <c r="AX43" s="129">
        <f t="shared" si="13"/>
        <v>11.100000000000001</v>
      </c>
      <c r="AY43" s="130">
        <f t="shared" si="14"/>
        <v>3.9642857142857149</v>
      </c>
      <c r="AZ43" s="128"/>
      <c r="BA43" s="129">
        <v>4.8</v>
      </c>
      <c r="BB43" s="128">
        <v>4.3</v>
      </c>
      <c r="BC43" s="129">
        <v>5</v>
      </c>
      <c r="BD43" s="129">
        <v>4.5</v>
      </c>
      <c r="BE43" s="129">
        <v>5</v>
      </c>
      <c r="BF43" s="129">
        <v>5</v>
      </c>
      <c r="BG43" s="129">
        <v>5</v>
      </c>
      <c r="BH43" s="129">
        <f t="shared" si="15"/>
        <v>13.4</v>
      </c>
      <c r="BI43" s="130">
        <f t="shared" si="16"/>
        <v>4.7857142857142856</v>
      </c>
    </row>
    <row r="44" spans="1:61" s="131" customFormat="1" ht="18" thickTop="1" thickBot="1">
      <c r="A44" s="118"/>
      <c r="B44" s="132" t="s">
        <v>118</v>
      </c>
      <c r="C44" s="119"/>
      <c r="D44" s="120">
        <f t="shared" si="1"/>
        <v>3.9142857142857146</v>
      </c>
      <c r="E44" s="121">
        <f t="shared" si="2"/>
        <v>3.9</v>
      </c>
      <c r="F44" s="122">
        <f t="shared" si="3"/>
        <v>3.8642857142857143</v>
      </c>
      <c r="G44" s="123">
        <f t="shared" si="4"/>
        <v>4.3</v>
      </c>
      <c r="H44" s="124">
        <f t="shared" si="5"/>
        <v>4.6428571428571432</v>
      </c>
      <c r="I44" s="125">
        <f t="shared" si="6"/>
        <v>2.8869999999999996</v>
      </c>
      <c r="J44" s="126">
        <v>17</v>
      </c>
      <c r="K44" s="127">
        <f t="shared" si="7"/>
        <v>3.7369999999999997</v>
      </c>
      <c r="L44" s="128"/>
      <c r="M44" s="129">
        <v>4</v>
      </c>
      <c r="N44" s="128">
        <v>1</v>
      </c>
      <c r="O44" s="129">
        <v>3.5</v>
      </c>
      <c r="P44" s="129">
        <v>4.4000000000000004</v>
      </c>
      <c r="Q44" s="129">
        <v>5</v>
      </c>
      <c r="R44" s="129">
        <v>5</v>
      </c>
      <c r="S44" s="129">
        <v>5</v>
      </c>
      <c r="T44" s="129">
        <f t="shared" si="8"/>
        <v>10.96</v>
      </c>
      <c r="U44" s="130">
        <f t="shared" si="9"/>
        <v>3.9142857142857146</v>
      </c>
      <c r="V44" s="128"/>
      <c r="W44" s="129">
        <v>4.2</v>
      </c>
      <c r="X44" s="128">
        <v>0.5</v>
      </c>
      <c r="Y44" s="129">
        <v>3.5</v>
      </c>
      <c r="Z44" s="129">
        <v>4.5</v>
      </c>
      <c r="AA44" s="129">
        <v>5</v>
      </c>
      <c r="AB44" s="129">
        <v>5</v>
      </c>
      <c r="AC44" s="129">
        <v>5</v>
      </c>
      <c r="AD44" s="129">
        <f t="shared" si="10"/>
        <v>10.92</v>
      </c>
      <c r="AE44" s="130">
        <f t="shared" si="11"/>
        <v>3.9</v>
      </c>
      <c r="AF44" s="128"/>
      <c r="AG44" s="129">
        <v>3.5</v>
      </c>
      <c r="AH44" s="128">
        <v>1</v>
      </c>
      <c r="AI44" s="129">
        <v>4.5</v>
      </c>
      <c r="AJ44" s="129">
        <v>3.8</v>
      </c>
      <c r="AK44" s="129">
        <v>5</v>
      </c>
      <c r="AL44" s="129">
        <v>5</v>
      </c>
      <c r="AM44" s="129">
        <v>5</v>
      </c>
      <c r="AN44" s="129">
        <f t="shared" si="0"/>
        <v>10.82</v>
      </c>
      <c r="AO44" s="130">
        <f t="shared" si="12"/>
        <v>3.8642857142857143</v>
      </c>
      <c r="AP44" s="128"/>
      <c r="AQ44" s="129">
        <v>4</v>
      </c>
      <c r="AR44" s="128">
        <v>4</v>
      </c>
      <c r="AS44" s="129">
        <v>3.8</v>
      </c>
      <c r="AT44" s="129">
        <v>5</v>
      </c>
      <c r="AU44" s="129">
        <v>5</v>
      </c>
      <c r="AV44" s="129">
        <v>5</v>
      </c>
      <c r="AW44" s="129">
        <v>5</v>
      </c>
      <c r="AX44" s="129">
        <f t="shared" si="13"/>
        <v>12.04</v>
      </c>
      <c r="AY44" s="130">
        <f t="shared" si="14"/>
        <v>4.3</v>
      </c>
      <c r="AZ44" s="128"/>
      <c r="BA44" s="129">
        <v>4.8</v>
      </c>
      <c r="BB44" s="128">
        <v>4.3</v>
      </c>
      <c r="BC44" s="129">
        <v>4.5</v>
      </c>
      <c r="BD44" s="129">
        <v>4</v>
      </c>
      <c r="BE44" s="129">
        <v>5</v>
      </c>
      <c r="BF44" s="129">
        <v>5</v>
      </c>
      <c r="BG44" s="129">
        <v>5</v>
      </c>
      <c r="BH44" s="129">
        <f t="shared" si="15"/>
        <v>13</v>
      </c>
      <c r="BI44" s="130">
        <f t="shared" si="16"/>
        <v>4.6428571428571432</v>
      </c>
    </row>
    <row r="45" spans="1:61" s="131" customFormat="1" ht="18" thickTop="1" thickBot="1">
      <c r="A45" s="118"/>
      <c r="B45" s="132" t="s">
        <v>103</v>
      </c>
      <c r="C45" s="119"/>
      <c r="D45" s="120">
        <f t="shared" si="1"/>
        <v>3.4142857142857141</v>
      </c>
      <c r="E45" s="121">
        <f t="shared" si="2"/>
        <v>3.5214285714285714</v>
      </c>
      <c r="F45" s="122">
        <f t="shared" si="3"/>
        <v>3.7857142857142856</v>
      </c>
      <c r="G45" s="123">
        <f t="shared" si="4"/>
        <v>3.5828571428571427</v>
      </c>
      <c r="H45" s="124">
        <f t="shared" si="5"/>
        <v>4.4714285714285706</v>
      </c>
      <c r="I45" s="125">
        <f t="shared" si="6"/>
        <v>2.6286</v>
      </c>
      <c r="J45" s="126">
        <v>14</v>
      </c>
      <c r="K45" s="127">
        <f t="shared" si="7"/>
        <v>3.3286000000000002</v>
      </c>
      <c r="L45" s="128"/>
      <c r="M45" s="129">
        <v>2</v>
      </c>
      <c r="N45" s="128">
        <v>0.7</v>
      </c>
      <c r="O45" s="129">
        <v>3.3</v>
      </c>
      <c r="P45" s="129">
        <v>4.7</v>
      </c>
      <c r="Q45" s="129">
        <v>4.4000000000000004</v>
      </c>
      <c r="R45" s="129">
        <v>5</v>
      </c>
      <c r="S45" s="129">
        <v>5</v>
      </c>
      <c r="T45" s="129">
        <f t="shared" si="8"/>
        <v>9.5599999999999987</v>
      </c>
      <c r="U45" s="130">
        <f t="shared" si="9"/>
        <v>3.4142857142857141</v>
      </c>
      <c r="V45" s="128"/>
      <c r="W45" s="129">
        <v>3</v>
      </c>
      <c r="X45" s="128">
        <v>0</v>
      </c>
      <c r="Y45" s="129">
        <v>3.3</v>
      </c>
      <c r="Z45" s="129">
        <v>4.5</v>
      </c>
      <c r="AA45" s="129">
        <v>5</v>
      </c>
      <c r="AB45" s="129">
        <v>4.7</v>
      </c>
      <c r="AC45" s="129">
        <v>5</v>
      </c>
      <c r="AD45" s="129">
        <f t="shared" si="10"/>
        <v>9.86</v>
      </c>
      <c r="AE45" s="130">
        <f t="shared" si="11"/>
        <v>3.5214285714285714</v>
      </c>
      <c r="AF45" s="128"/>
      <c r="AG45" s="129">
        <v>3</v>
      </c>
      <c r="AH45" s="128">
        <v>1</v>
      </c>
      <c r="AI45" s="129">
        <v>4</v>
      </c>
      <c r="AJ45" s="129">
        <v>5</v>
      </c>
      <c r="AK45" s="129">
        <v>4</v>
      </c>
      <c r="AL45" s="129">
        <v>5</v>
      </c>
      <c r="AM45" s="129">
        <v>5</v>
      </c>
      <c r="AN45" s="129">
        <f t="shared" si="0"/>
        <v>10.6</v>
      </c>
      <c r="AO45" s="130">
        <f t="shared" si="12"/>
        <v>3.7857142857142856</v>
      </c>
      <c r="AP45" s="128"/>
      <c r="AQ45" s="129">
        <v>4</v>
      </c>
      <c r="AR45" s="128">
        <v>3</v>
      </c>
      <c r="AS45" s="129">
        <v>3.8</v>
      </c>
      <c r="AT45" s="129">
        <v>4</v>
      </c>
      <c r="AU45" s="129">
        <v>5</v>
      </c>
      <c r="AV45" s="129"/>
      <c r="AW45" s="129">
        <v>5</v>
      </c>
      <c r="AX45" s="129">
        <f t="shared" si="13"/>
        <v>10.032</v>
      </c>
      <c r="AY45" s="130">
        <f t="shared" si="14"/>
        <v>3.5828571428571427</v>
      </c>
      <c r="AZ45" s="128"/>
      <c r="BA45" s="129">
        <v>4</v>
      </c>
      <c r="BB45" s="128">
        <v>4.3</v>
      </c>
      <c r="BC45" s="129">
        <v>4</v>
      </c>
      <c r="BD45" s="129">
        <v>4.5</v>
      </c>
      <c r="BE45" s="129">
        <v>5</v>
      </c>
      <c r="BF45" s="129">
        <v>5</v>
      </c>
      <c r="BG45" s="129">
        <v>5</v>
      </c>
      <c r="BH45" s="129">
        <f t="shared" si="15"/>
        <v>12.52</v>
      </c>
      <c r="BI45" s="130">
        <f t="shared" si="16"/>
        <v>4.4714285714285706</v>
      </c>
    </row>
    <row r="46" spans="1:61" ht="16.5" thickTop="1"/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53"/>
  <sheetViews>
    <sheetView topLeftCell="C13" zoomScale="80" zoomScaleNormal="80" workbookViewId="0">
      <selection activeCell="C27" sqref="C27"/>
    </sheetView>
  </sheetViews>
  <sheetFormatPr baseColWidth="10" defaultRowHeight="17.25" customHeight="1"/>
  <cols>
    <col min="1" max="1" width="4.5703125" customWidth="1"/>
    <col min="2" max="2" width="14.7109375" style="131" customWidth="1"/>
    <col min="3" max="3" width="41.85546875" customWidth="1"/>
    <col min="4" max="13" width="4.5703125" customWidth="1"/>
    <col min="14" max="15" width="4.5703125" hidden="1" customWidth="1"/>
    <col min="16" max="16" width="5.28515625" hidden="1" customWidth="1"/>
    <col min="17" max="57" width="4.5703125" hidden="1" customWidth="1"/>
    <col min="58" max="60" width="29.5703125" style="131" hidden="1" customWidth="1"/>
    <col min="61" max="62" width="29.5703125" style="131" customWidth="1"/>
  </cols>
  <sheetData>
    <row r="1" spans="1:57" ht="17.25" customHeight="1">
      <c r="A1" s="6"/>
      <c r="B1" s="138"/>
      <c r="E1" s="137" t="s">
        <v>64</v>
      </c>
    </row>
    <row r="2" spans="1:57" ht="17.25" customHeight="1">
      <c r="A2" s="6"/>
      <c r="B2" s="138"/>
      <c r="Y2" t="s">
        <v>65</v>
      </c>
      <c r="AQ2" t="s">
        <v>140</v>
      </c>
    </row>
    <row r="3" spans="1:57" ht="17.25" customHeight="1">
      <c r="A3" s="6"/>
      <c r="B3" s="138"/>
      <c r="AO3" t="s">
        <v>67</v>
      </c>
    </row>
    <row r="4" spans="1:57" ht="17.25" customHeight="1">
      <c r="A4" s="6"/>
      <c r="B4" s="138"/>
      <c r="X4" t="s">
        <v>68</v>
      </c>
    </row>
    <row r="5" spans="1:57" ht="17.25" customHeight="1" thickBot="1">
      <c r="A5" s="6"/>
      <c r="B5" s="138"/>
      <c r="E5" t="s">
        <v>69</v>
      </c>
      <c r="J5" t="s">
        <v>44</v>
      </c>
      <c r="K5">
        <v>0.4</v>
      </c>
      <c r="L5">
        <v>1</v>
      </c>
      <c r="M5" t="s">
        <v>70</v>
      </c>
      <c r="Q5" t="s">
        <v>100</v>
      </c>
      <c r="V5" t="s">
        <v>71</v>
      </c>
      <c r="Y5" t="s">
        <v>72</v>
      </c>
      <c r="AE5" t="s">
        <v>73</v>
      </c>
      <c r="AK5" t="s">
        <v>74</v>
      </c>
      <c r="AN5" t="s">
        <v>75</v>
      </c>
      <c r="AQ5" t="s">
        <v>72</v>
      </c>
    </row>
    <row r="6" spans="1:57" ht="17.25" customHeight="1" thickBot="1">
      <c r="A6" s="6"/>
      <c r="B6" s="139"/>
      <c r="C6" s="136" t="s">
        <v>152</v>
      </c>
      <c r="D6" s="141"/>
      <c r="E6" s="141"/>
      <c r="F6" s="141" t="s">
        <v>76</v>
      </c>
      <c r="G6" s="141"/>
      <c r="H6" s="141"/>
      <c r="I6" s="141"/>
      <c r="J6" s="141"/>
      <c r="K6" s="141"/>
      <c r="L6" s="141"/>
      <c r="M6" s="141"/>
      <c r="N6" s="141"/>
      <c r="O6" s="141"/>
      <c r="P6" s="141" t="s">
        <v>77</v>
      </c>
      <c r="Q6" s="141"/>
      <c r="R6" s="141"/>
      <c r="S6" s="141"/>
      <c r="T6" s="141"/>
      <c r="U6" s="141"/>
      <c r="V6" s="141"/>
      <c r="W6" s="141"/>
      <c r="X6" s="141"/>
      <c r="Y6" s="141" t="s">
        <v>78</v>
      </c>
      <c r="Z6" s="141"/>
      <c r="AA6" s="141"/>
      <c r="AB6" s="141"/>
      <c r="AC6" s="141"/>
      <c r="AD6" s="141"/>
      <c r="AE6" s="141"/>
      <c r="AF6" s="141"/>
      <c r="AG6" s="141"/>
      <c r="AH6" s="141" t="s">
        <v>79</v>
      </c>
      <c r="AI6" s="141"/>
      <c r="AJ6" s="141"/>
      <c r="AK6" s="141"/>
      <c r="AL6" s="141"/>
      <c r="AM6" s="148"/>
      <c r="AN6" s="143"/>
      <c r="AO6" s="144"/>
      <c r="AP6" s="144"/>
      <c r="AQ6" s="144" t="s">
        <v>80</v>
      </c>
      <c r="AR6" s="144"/>
      <c r="AS6" s="144"/>
      <c r="AT6" s="144"/>
      <c r="AU6" s="144"/>
      <c r="AV6" s="145"/>
      <c r="AW6" s="143"/>
      <c r="AX6" s="144"/>
      <c r="AY6" s="144"/>
      <c r="AZ6" s="144" t="s">
        <v>81</v>
      </c>
      <c r="BA6" s="144"/>
      <c r="BB6" s="144"/>
      <c r="BC6" s="144"/>
      <c r="BD6" s="144"/>
      <c r="BE6" s="145"/>
    </row>
    <row r="7" spans="1:57" ht="17.25" customHeight="1">
      <c r="A7" s="6"/>
      <c r="B7" s="138"/>
      <c r="C7" s="140" t="s">
        <v>82</v>
      </c>
      <c r="D7" s="143" t="s">
        <v>83</v>
      </c>
      <c r="E7" s="144">
        <v>1</v>
      </c>
      <c r="F7" s="144">
        <v>2</v>
      </c>
      <c r="G7" s="144">
        <v>3</v>
      </c>
      <c r="H7" s="144">
        <v>4</v>
      </c>
      <c r="I7" s="144">
        <v>5</v>
      </c>
      <c r="J7" s="144">
        <v>0.6</v>
      </c>
      <c r="K7" s="144" t="s">
        <v>84</v>
      </c>
      <c r="L7" s="144" t="s">
        <v>43</v>
      </c>
      <c r="M7" s="145" t="s">
        <v>151</v>
      </c>
      <c r="N7" s="143" t="s">
        <v>86</v>
      </c>
      <c r="O7" s="144" t="s">
        <v>87</v>
      </c>
      <c r="P7" s="144" t="s">
        <v>88</v>
      </c>
      <c r="Q7" s="144" t="s">
        <v>89</v>
      </c>
      <c r="R7" s="144" t="s">
        <v>90</v>
      </c>
      <c r="S7" s="144" t="s">
        <v>91</v>
      </c>
      <c r="T7" s="144" t="s">
        <v>92</v>
      </c>
      <c r="U7" s="145" t="s">
        <v>43</v>
      </c>
      <c r="V7" s="143" t="s">
        <v>85</v>
      </c>
      <c r="W7" s="144" t="s">
        <v>86</v>
      </c>
      <c r="X7" s="144" t="s">
        <v>87</v>
      </c>
      <c r="Y7" s="144" t="s">
        <v>88</v>
      </c>
      <c r="Z7" s="144" t="s">
        <v>89</v>
      </c>
      <c r="AA7" s="144" t="s">
        <v>90</v>
      </c>
      <c r="AB7" s="145" t="s">
        <v>91</v>
      </c>
      <c r="AC7" s="143" t="s">
        <v>92</v>
      </c>
      <c r="AD7" s="145" t="s">
        <v>43</v>
      </c>
      <c r="AE7" s="143" t="s">
        <v>85</v>
      </c>
      <c r="AF7" s="144" t="s">
        <v>86</v>
      </c>
      <c r="AG7" s="144" t="s">
        <v>87</v>
      </c>
      <c r="AH7" s="144" t="s">
        <v>88</v>
      </c>
      <c r="AI7" s="144" t="s">
        <v>89</v>
      </c>
      <c r="AJ7" s="144" t="s">
        <v>90</v>
      </c>
      <c r="AK7" s="144" t="s">
        <v>91</v>
      </c>
      <c r="AL7" s="144" t="s">
        <v>92</v>
      </c>
      <c r="AM7" s="149" t="s">
        <v>43</v>
      </c>
      <c r="AN7" s="146" t="s">
        <v>85</v>
      </c>
      <c r="AO7" s="136" t="s">
        <v>86</v>
      </c>
      <c r="AP7" s="136" t="s">
        <v>87</v>
      </c>
      <c r="AQ7" s="136" t="s">
        <v>88</v>
      </c>
      <c r="AR7" s="136" t="s">
        <v>93</v>
      </c>
      <c r="AS7" s="136" t="s">
        <v>90</v>
      </c>
      <c r="AT7" s="136" t="s">
        <v>91</v>
      </c>
      <c r="AU7" s="136" t="s">
        <v>92</v>
      </c>
      <c r="AV7" s="147" t="s">
        <v>94</v>
      </c>
      <c r="AW7" s="146" t="s">
        <v>85</v>
      </c>
      <c r="AX7" s="136" t="s">
        <v>86</v>
      </c>
      <c r="AY7" s="136" t="s">
        <v>87</v>
      </c>
      <c r="AZ7" s="136" t="s">
        <v>88</v>
      </c>
      <c r="BA7" s="136" t="s">
        <v>89</v>
      </c>
      <c r="BB7" s="136" t="s">
        <v>90</v>
      </c>
      <c r="BC7" s="136" t="s">
        <v>91</v>
      </c>
      <c r="BD7" s="136" t="s">
        <v>95</v>
      </c>
      <c r="BE7" s="147" t="s">
        <v>94</v>
      </c>
    </row>
    <row r="8" spans="1:57" ht="17.25" customHeight="1">
      <c r="A8" s="6"/>
      <c r="B8" s="138"/>
      <c r="C8" s="140" t="s">
        <v>96</v>
      </c>
      <c r="D8" s="146"/>
      <c r="E8" s="136">
        <f>U8</f>
        <v>5</v>
      </c>
      <c r="F8" s="136">
        <f>AD8</f>
        <v>5</v>
      </c>
      <c r="G8" s="136">
        <f>AM8</f>
        <v>5</v>
      </c>
      <c r="H8" s="136">
        <f>AV8</f>
        <v>5</v>
      </c>
      <c r="I8" s="136">
        <f>AV8</f>
        <v>5</v>
      </c>
      <c r="J8" s="136">
        <f>(E8+F8+G8+H8+I8)*0.7/5</f>
        <v>3.5</v>
      </c>
      <c r="K8" s="136">
        <v>40</v>
      </c>
      <c r="L8" s="136">
        <f>J8+K8*0.4*5/36</f>
        <v>5.7222222222222223</v>
      </c>
      <c r="M8" s="147"/>
      <c r="N8" s="146">
        <v>5</v>
      </c>
      <c r="O8" s="136">
        <v>5</v>
      </c>
      <c r="P8" s="136">
        <v>5</v>
      </c>
      <c r="Q8" s="136">
        <v>5</v>
      </c>
      <c r="R8" s="136">
        <v>5</v>
      </c>
      <c r="S8" s="136">
        <v>5</v>
      </c>
      <c r="T8" s="136">
        <f>N8*0.6+O8*0.4+P8*0.4+Q8*0.2+R8/5+S8*0.6</f>
        <v>12</v>
      </c>
      <c r="U8" s="147">
        <f>T8*5/12</f>
        <v>5</v>
      </c>
      <c r="V8" s="146">
        <v>1</v>
      </c>
      <c r="W8" s="136">
        <v>5</v>
      </c>
      <c r="X8" s="136">
        <v>5</v>
      </c>
      <c r="Y8" s="136">
        <v>5</v>
      </c>
      <c r="Z8" s="136">
        <v>5</v>
      </c>
      <c r="AA8" s="136">
        <v>5</v>
      </c>
      <c r="AB8" s="147">
        <v>5</v>
      </c>
      <c r="AC8" s="146">
        <f>W8*0.6+X8*0.4+Y8*0.4+Z8*0.4+AA8/5*AB8*0.6</f>
        <v>12</v>
      </c>
      <c r="AD8" s="147">
        <f>AC8*5/12</f>
        <v>5</v>
      </c>
      <c r="AE8" s="146">
        <v>1</v>
      </c>
      <c r="AF8" s="136">
        <v>5</v>
      </c>
      <c r="AG8" s="136">
        <v>5</v>
      </c>
      <c r="AH8" s="136">
        <v>5</v>
      </c>
      <c r="AI8" s="136">
        <v>5</v>
      </c>
      <c r="AJ8" s="136">
        <v>5</v>
      </c>
      <c r="AK8" s="136">
        <v>5</v>
      </c>
      <c r="AL8" s="136">
        <f>AF8*0.6+AG8*0.4+AH8*0.4+AI8*0.4+AJ8/5+AK8*0.6</f>
        <v>13</v>
      </c>
      <c r="AM8" s="140">
        <f>AL8*5/13</f>
        <v>5</v>
      </c>
      <c r="AN8" s="146">
        <v>1</v>
      </c>
      <c r="AO8" s="136">
        <v>5</v>
      </c>
      <c r="AP8" s="136">
        <v>5</v>
      </c>
      <c r="AQ8" s="136">
        <v>5</v>
      </c>
      <c r="AR8" s="136">
        <v>5</v>
      </c>
      <c r="AS8" s="136">
        <v>5</v>
      </c>
      <c r="AT8" s="136">
        <v>5</v>
      </c>
      <c r="AU8" s="136">
        <f>AO8*0.6+AP8*0.4+AQ8*0.4+AR8*0.4+AS8/5+AT8*0.6</f>
        <v>13</v>
      </c>
      <c r="AV8" s="147">
        <f>AU8*5/13</f>
        <v>5</v>
      </c>
      <c r="AW8" s="146">
        <v>1</v>
      </c>
      <c r="AX8" s="136">
        <v>5</v>
      </c>
      <c r="AY8" s="136">
        <v>5</v>
      </c>
      <c r="AZ8" s="136">
        <v>5</v>
      </c>
      <c r="BA8" s="136">
        <v>5</v>
      </c>
      <c r="BB8" s="136">
        <v>5</v>
      </c>
      <c r="BC8" s="136">
        <v>5</v>
      </c>
      <c r="BD8" s="136">
        <f>AX8*0.6+AY8*0.4+AZ8*0.4+BA8*0.4+BB8/5+BC8*0.6</f>
        <v>13</v>
      </c>
      <c r="BE8" s="147">
        <f>BD8*5/12</f>
        <v>5.416666666666667</v>
      </c>
    </row>
    <row r="10" spans="1:57" s="176" customFormat="1" ht="17.25" customHeight="1">
      <c r="B10" s="184">
        <v>84504462011</v>
      </c>
      <c r="C10" s="198" t="s">
        <v>181</v>
      </c>
      <c r="D10" s="180"/>
      <c r="E10" s="177">
        <f t="shared" ref="E10:E20" si="0">U10</f>
        <v>2.0833333333333335</v>
      </c>
      <c r="F10" s="177">
        <f t="shared" ref="F10:F21" si="1">AD10</f>
        <v>1.2933333333333332</v>
      </c>
      <c r="G10" s="177">
        <f t="shared" ref="G10:G20" si="2">AM10</f>
        <v>0</v>
      </c>
      <c r="H10" s="177">
        <f t="shared" ref="H10:H21" si="3">AV10</f>
        <v>0</v>
      </c>
      <c r="I10" s="177">
        <f t="shared" ref="I10:I41" si="4">AV10</f>
        <v>0</v>
      </c>
      <c r="J10" s="177">
        <f t="shared" ref="J10:J21" si="5">(E10+F10+G10+H10+I10)*0.7/5</f>
        <v>0.47273333333333334</v>
      </c>
      <c r="K10" s="177"/>
      <c r="L10" s="177">
        <f t="shared" ref="L10:L21" si="6">J10+K10*0.4*5/36</f>
        <v>0.47273333333333334</v>
      </c>
      <c r="M10" s="181"/>
      <c r="N10" s="180">
        <v>3</v>
      </c>
      <c r="O10" s="177"/>
      <c r="P10" s="177">
        <v>2.5</v>
      </c>
      <c r="Q10" s="177"/>
      <c r="R10" s="177">
        <v>5</v>
      </c>
      <c r="S10" s="177">
        <v>2</v>
      </c>
      <c r="T10" s="177">
        <f t="shared" ref="T10:T21" si="7">N10*0.6+O10*0.4+P10*0.4+Q10*0.2+R10/5+S10*0.6</f>
        <v>5</v>
      </c>
      <c r="U10" s="181">
        <f t="shared" ref="U10:U41" si="8">T10*5/12</f>
        <v>2.0833333333333335</v>
      </c>
      <c r="V10" s="180"/>
      <c r="W10" s="177"/>
      <c r="X10" s="177">
        <v>1.3</v>
      </c>
      <c r="Y10" s="177">
        <v>3.4</v>
      </c>
      <c r="Z10" s="177"/>
      <c r="AA10" s="177">
        <v>3.4</v>
      </c>
      <c r="AB10" s="181">
        <v>3</v>
      </c>
      <c r="AC10" s="180">
        <f t="shared" ref="AC10:AC41" si="9">W10*0.6+X10*0.4+Y10*0.4+Z10*0.4+AA10/5*AB10*0.6</f>
        <v>3.1040000000000001</v>
      </c>
      <c r="AD10" s="181">
        <f t="shared" ref="AD10:AD41" si="10">AC10*5/12</f>
        <v>1.2933333333333332</v>
      </c>
      <c r="AE10" s="180"/>
      <c r="AF10" s="177"/>
      <c r="AG10" s="177"/>
      <c r="AH10" s="177"/>
      <c r="AI10" s="177"/>
      <c r="AJ10" s="177"/>
      <c r="AK10" s="177"/>
      <c r="AL10" s="177">
        <f t="shared" ref="AL10:AL41" si="11">AF10*0.6+AG10*0.4+AH10*0.4+AI10*0.4+AJ10/5+AK10*0.6</f>
        <v>0</v>
      </c>
      <c r="AM10" s="179">
        <f t="shared" ref="AM10:AM41" si="12">AL10*5/13</f>
        <v>0</v>
      </c>
      <c r="AN10" s="180"/>
      <c r="AO10" s="177"/>
      <c r="AP10" s="177"/>
      <c r="AQ10" s="177"/>
      <c r="AR10" s="177"/>
      <c r="AS10" s="177"/>
      <c r="AT10" s="177"/>
      <c r="AU10" s="177">
        <f t="shared" ref="AU10:AU41" si="13">AO10*0.6+AP10*0.4+AQ10*0.4+AR10*0.4+AS10/5+AT10*0.6</f>
        <v>0</v>
      </c>
      <c r="AV10" s="181">
        <f t="shared" ref="AV10:AV41" si="14">AU10*5/13</f>
        <v>0</v>
      </c>
      <c r="AW10" s="180"/>
      <c r="AX10" s="177"/>
      <c r="AY10" s="177"/>
      <c r="AZ10" s="177"/>
      <c r="BA10" s="177"/>
      <c r="BB10" s="177"/>
      <c r="BC10" s="177"/>
      <c r="BD10" s="177"/>
      <c r="BE10" s="181"/>
    </row>
    <row r="11" spans="1:57" s="176" customFormat="1" ht="17.25" customHeight="1">
      <c r="B11" s="184">
        <v>84504472011</v>
      </c>
      <c r="C11" s="198" t="s">
        <v>182</v>
      </c>
      <c r="D11" s="180"/>
      <c r="E11" s="177">
        <f t="shared" si="0"/>
        <v>3.4750000000000001</v>
      </c>
      <c r="F11" s="177">
        <f t="shared" si="1"/>
        <v>3.4008333333333329</v>
      </c>
      <c r="G11" s="177">
        <f t="shared" si="2"/>
        <v>3.3846153846153846</v>
      </c>
      <c r="H11" s="177">
        <f t="shared" si="3"/>
        <v>4.2615384615384615</v>
      </c>
      <c r="I11" s="177">
        <f t="shared" si="4"/>
        <v>4.2615384615384615</v>
      </c>
      <c r="J11" s="177">
        <f t="shared" si="5"/>
        <v>2.6296935897435896</v>
      </c>
      <c r="K11" s="177">
        <v>14</v>
      </c>
      <c r="L11" s="177">
        <f t="shared" si="6"/>
        <v>3.4074713675213673</v>
      </c>
      <c r="M11" s="181"/>
      <c r="N11" s="180">
        <v>3.8</v>
      </c>
      <c r="O11" s="177">
        <v>1.3</v>
      </c>
      <c r="P11" s="177">
        <v>4.5</v>
      </c>
      <c r="Q11" s="177">
        <v>4.7</v>
      </c>
      <c r="R11" s="177">
        <v>5</v>
      </c>
      <c r="S11" s="177">
        <v>3</v>
      </c>
      <c r="T11" s="177">
        <f t="shared" si="7"/>
        <v>8.34</v>
      </c>
      <c r="U11" s="181">
        <f t="shared" si="8"/>
        <v>3.4750000000000001</v>
      </c>
      <c r="V11" s="180"/>
      <c r="W11" s="177">
        <v>4.3</v>
      </c>
      <c r="X11" s="177">
        <v>0.5</v>
      </c>
      <c r="Y11" s="177">
        <v>4.8</v>
      </c>
      <c r="Z11" s="177">
        <v>4.2</v>
      </c>
      <c r="AA11" s="177">
        <v>4.5</v>
      </c>
      <c r="AB11" s="181">
        <v>3.3</v>
      </c>
      <c r="AC11" s="180">
        <f t="shared" si="9"/>
        <v>8.161999999999999</v>
      </c>
      <c r="AD11" s="181">
        <f t="shared" si="10"/>
        <v>3.4008333333333329</v>
      </c>
      <c r="AE11" s="180"/>
      <c r="AF11" s="177">
        <v>4.8</v>
      </c>
      <c r="AG11" s="177">
        <v>1</v>
      </c>
      <c r="AH11" s="177">
        <v>4.7</v>
      </c>
      <c r="AI11" s="177">
        <v>3.3</v>
      </c>
      <c r="AJ11" s="177">
        <v>3.5</v>
      </c>
      <c r="AK11" s="177">
        <v>2.7</v>
      </c>
      <c r="AL11" s="177">
        <f t="shared" si="11"/>
        <v>8.8000000000000007</v>
      </c>
      <c r="AM11" s="179">
        <f t="shared" si="12"/>
        <v>3.3846153846153846</v>
      </c>
      <c r="AN11" s="180"/>
      <c r="AO11" s="177">
        <v>4.2</v>
      </c>
      <c r="AP11" s="177">
        <v>4.2</v>
      </c>
      <c r="AQ11" s="177">
        <v>4.2</v>
      </c>
      <c r="AR11" s="177">
        <v>4.2</v>
      </c>
      <c r="AS11" s="177">
        <v>5</v>
      </c>
      <c r="AT11" s="177">
        <v>4.2</v>
      </c>
      <c r="AU11" s="177">
        <f t="shared" si="13"/>
        <v>11.08</v>
      </c>
      <c r="AV11" s="181">
        <f t="shared" si="14"/>
        <v>4.2615384615384615</v>
      </c>
      <c r="AW11" s="180"/>
      <c r="AX11" s="177">
        <v>4.3</v>
      </c>
      <c r="AY11" s="177">
        <v>2</v>
      </c>
      <c r="AZ11" s="177">
        <v>4</v>
      </c>
      <c r="BA11" s="177">
        <v>4</v>
      </c>
      <c r="BB11" s="177">
        <v>4</v>
      </c>
      <c r="BC11" s="177">
        <v>5</v>
      </c>
      <c r="BD11" s="177"/>
      <c r="BE11" s="181"/>
    </row>
    <row r="12" spans="1:57" s="176" customFormat="1" ht="17.25" customHeight="1">
      <c r="B12" s="184">
        <v>84504482011</v>
      </c>
      <c r="C12" s="198" t="s">
        <v>183</v>
      </c>
      <c r="D12" s="180"/>
      <c r="E12" s="177">
        <f t="shared" si="0"/>
        <v>0</v>
      </c>
      <c r="F12" s="177">
        <f t="shared" si="1"/>
        <v>0</v>
      </c>
      <c r="G12" s="177">
        <f t="shared" si="2"/>
        <v>0</v>
      </c>
      <c r="H12" s="177">
        <f t="shared" si="3"/>
        <v>0</v>
      </c>
      <c r="I12" s="177">
        <f t="shared" si="4"/>
        <v>0</v>
      </c>
      <c r="J12" s="177">
        <f t="shared" si="5"/>
        <v>0</v>
      </c>
      <c r="K12" s="177"/>
      <c r="L12" s="177">
        <f t="shared" si="6"/>
        <v>0</v>
      </c>
      <c r="M12" s="181"/>
      <c r="N12" s="180"/>
      <c r="O12" s="177"/>
      <c r="P12" s="177"/>
      <c r="Q12" s="177"/>
      <c r="R12" s="177"/>
      <c r="S12" s="177"/>
      <c r="T12" s="177">
        <f t="shared" si="7"/>
        <v>0</v>
      </c>
      <c r="U12" s="181">
        <f t="shared" si="8"/>
        <v>0</v>
      </c>
      <c r="V12" s="180"/>
      <c r="W12" s="177"/>
      <c r="X12" s="177"/>
      <c r="Y12" s="177"/>
      <c r="Z12" s="177"/>
      <c r="AA12" s="177"/>
      <c r="AB12" s="181"/>
      <c r="AC12" s="180">
        <f t="shared" si="9"/>
        <v>0</v>
      </c>
      <c r="AD12" s="181">
        <f t="shared" si="10"/>
        <v>0</v>
      </c>
      <c r="AE12" s="180"/>
      <c r="AF12" s="177"/>
      <c r="AG12" s="177"/>
      <c r="AH12" s="177"/>
      <c r="AI12" s="177"/>
      <c r="AJ12" s="177"/>
      <c r="AK12" s="177"/>
      <c r="AL12" s="177">
        <f t="shared" si="11"/>
        <v>0</v>
      </c>
      <c r="AM12" s="179">
        <f t="shared" si="12"/>
        <v>0</v>
      </c>
      <c r="AN12" s="180"/>
      <c r="AO12" s="177"/>
      <c r="AP12" s="177"/>
      <c r="AQ12" s="177"/>
      <c r="AR12" s="177"/>
      <c r="AS12" s="177"/>
      <c r="AT12" s="177"/>
      <c r="AU12" s="177">
        <f t="shared" si="13"/>
        <v>0</v>
      </c>
      <c r="AV12" s="181">
        <f t="shared" si="14"/>
        <v>0</v>
      </c>
      <c r="AW12" s="180"/>
      <c r="AX12" s="177"/>
      <c r="AY12" s="177"/>
      <c r="AZ12" s="177"/>
      <c r="BA12" s="177"/>
      <c r="BB12" s="177"/>
      <c r="BC12" s="177"/>
      <c r="BD12" s="177"/>
      <c r="BE12" s="181"/>
    </row>
    <row r="13" spans="1:57" s="6" customFormat="1" ht="17.25" customHeight="1">
      <c r="B13" s="1">
        <v>84504582011</v>
      </c>
      <c r="C13" s="150" t="s">
        <v>184</v>
      </c>
      <c r="D13" s="151"/>
      <c r="E13" s="82">
        <f t="shared" si="0"/>
        <v>2.8249999999999997</v>
      </c>
      <c r="F13" s="82">
        <f t="shared" si="1"/>
        <v>3.3839999999999999</v>
      </c>
      <c r="G13" s="82">
        <f t="shared" si="2"/>
        <v>3.4846153846153851</v>
      </c>
      <c r="H13" s="82">
        <f t="shared" si="3"/>
        <v>3.6153846153846154</v>
      </c>
      <c r="I13" s="82">
        <f t="shared" si="4"/>
        <v>3.6153846153846154</v>
      </c>
      <c r="J13" s="82">
        <f t="shared" si="5"/>
        <v>2.3694138461538459</v>
      </c>
      <c r="K13" s="82">
        <v>17</v>
      </c>
      <c r="L13" s="82">
        <f t="shared" si="6"/>
        <v>3.3138582905982901</v>
      </c>
      <c r="M13" s="152"/>
      <c r="N13" s="151">
        <v>4</v>
      </c>
      <c r="O13" s="82">
        <v>0.5</v>
      </c>
      <c r="P13" s="82">
        <v>3.9</v>
      </c>
      <c r="Q13" s="82"/>
      <c r="R13" s="82">
        <v>5</v>
      </c>
      <c r="S13" s="82">
        <v>2.7</v>
      </c>
      <c r="T13" s="82">
        <f t="shared" si="7"/>
        <v>6.78</v>
      </c>
      <c r="U13" s="152">
        <f t="shared" si="8"/>
        <v>2.8249999999999997</v>
      </c>
      <c r="V13" s="151"/>
      <c r="W13" s="82">
        <v>4.0999999999999996</v>
      </c>
      <c r="X13" s="82">
        <v>1.3</v>
      </c>
      <c r="Y13" s="82">
        <v>4</v>
      </c>
      <c r="Z13" s="82">
        <v>4.3</v>
      </c>
      <c r="AA13" s="82">
        <v>4.5999999999999996</v>
      </c>
      <c r="AB13" s="152">
        <v>3.3</v>
      </c>
      <c r="AC13" s="151">
        <f t="shared" si="9"/>
        <v>8.121599999999999</v>
      </c>
      <c r="AD13" s="152">
        <f t="shared" si="10"/>
        <v>3.3839999999999999</v>
      </c>
      <c r="AE13" s="151"/>
      <c r="AF13" s="82">
        <v>3</v>
      </c>
      <c r="AG13" s="82">
        <v>1.8</v>
      </c>
      <c r="AH13" s="82">
        <v>4.3</v>
      </c>
      <c r="AI13" s="82">
        <v>4.3</v>
      </c>
      <c r="AJ13" s="82">
        <v>5</v>
      </c>
      <c r="AK13" s="82">
        <v>3.5</v>
      </c>
      <c r="AL13" s="82">
        <f t="shared" si="11"/>
        <v>9.06</v>
      </c>
      <c r="AM13" s="153">
        <f t="shared" si="12"/>
        <v>3.4846153846153851</v>
      </c>
      <c r="AN13" s="151"/>
      <c r="AO13" s="82">
        <v>3.5</v>
      </c>
      <c r="AP13" s="82">
        <v>3.5</v>
      </c>
      <c r="AQ13" s="82">
        <v>3.5</v>
      </c>
      <c r="AR13" s="82">
        <v>3.5</v>
      </c>
      <c r="AS13" s="82">
        <v>5</v>
      </c>
      <c r="AT13" s="82">
        <v>3.5</v>
      </c>
      <c r="AU13" s="82">
        <f t="shared" si="13"/>
        <v>9.4</v>
      </c>
      <c r="AV13" s="152">
        <f t="shared" si="14"/>
        <v>3.6153846153846154</v>
      </c>
      <c r="AW13" s="151"/>
      <c r="AX13" s="82">
        <v>4.2</v>
      </c>
      <c r="AY13" s="82">
        <v>2</v>
      </c>
      <c r="AZ13" s="82">
        <v>3.5</v>
      </c>
      <c r="BA13" s="82"/>
      <c r="BB13" s="82">
        <v>3.5</v>
      </c>
      <c r="BC13" s="82">
        <v>5</v>
      </c>
      <c r="BD13" s="82"/>
      <c r="BE13" s="152"/>
    </row>
    <row r="14" spans="1:57" s="6" customFormat="1" ht="17.25" customHeight="1">
      <c r="B14" s="1">
        <v>84504612011</v>
      </c>
      <c r="C14" s="150" t="s">
        <v>185</v>
      </c>
      <c r="D14" s="151"/>
      <c r="E14" s="82">
        <f t="shared" si="0"/>
        <v>0</v>
      </c>
      <c r="F14" s="82">
        <f t="shared" si="1"/>
        <v>0</v>
      </c>
      <c r="G14" s="82">
        <f t="shared" si="2"/>
        <v>0</v>
      </c>
      <c r="H14" s="82">
        <f t="shared" si="3"/>
        <v>0</v>
      </c>
      <c r="I14" s="82">
        <f t="shared" si="4"/>
        <v>0</v>
      </c>
      <c r="J14" s="82">
        <f t="shared" si="5"/>
        <v>0</v>
      </c>
      <c r="K14" s="82"/>
      <c r="L14" s="82">
        <f t="shared" si="6"/>
        <v>0</v>
      </c>
      <c r="M14" s="152"/>
      <c r="N14" s="151"/>
      <c r="O14" s="82"/>
      <c r="P14" s="82"/>
      <c r="Q14" s="82"/>
      <c r="R14" s="82"/>
      <c r="S14" s="82"/>
      <c r="T14" s="82">
        <f t="shared" si="7"/>
        <v>0</v>
      </c>
      <c r="U14" s="152">
        <f t="shared" si="8"/>
        <v>0</v>
      </c>
      <c r="V14" s="151"/>
      <c r="W14" s="82"/>
      <c r="X14" s="82"/>
      <c r="Y14" s="82"/>
      <c r="Z14" s="82"/>
      <c r="AA14" s="82"/>
      <c r="AB14" s="152"/>
      <c r="AC14" s="151">
        <f t="shared" si="9"/>
        <v>0</v>
      </c>
      <c r="AD14" s="152">
        <f t="shared" si="10"/>
        <v>0</v>
      </c>
      <c r="AE14" s="151"/>
      <c r="AF14" s="82"/>
      <c r="AG14" s="82"/>
      <c r="AH14" s="82"/>
      <c r="AI14" s="82"/>
      <c r="AJ14" s="82"/>
      <c r="AK14" s="82"/>
      <c r="AL14" s="82">
        <f t="shared" si="11"/>
        <v>0</v>
      </c>
      <c r="AM14" s="153">
        <f t="shared" si="12"/>
        <v>0</v>
      </c>
      <c r="AN14" s="151"/>
      <c r="AO14" s="82"/>
      <c r="AP14" s="82"/>
      <c r="AQ14" s="82"/>
      <c r="AR14" s="82"/>
      <c r="AS14" s="82"/>
      <c r="AT14" s="82"/>
      <c r="AU14" s="82">
        <f t="shared" si="13"/>
        <v>0</v>
      </c>
      <c r="AV14" s="152">
        <f t="shared" si="14"/>
        <v>0</v>
      </c>
      <c r="AW14" s="151"/>
      <c r="AX14" s="82"/>
      <c r="AY14" s="82"/>
      <c r="AZ14" s="82"/>
      <c r="BA14" s="82"/>
      <c r="BB14" s="82"/>
      <c r="BC14" s="82"/>
      <c r="BD14" s="82"/>
      <c r="BE14" s="152"/>
    </row>
    <row r="15" spans="1:57" s="176" customFormat="1" ht="17.25" customHeight="1">
      <c r="B15" s="184">
        <v>84504632011</v>
      </c>
      <c r="C15" s="198" t="s">
        <v>186</v>
      </c>
      <c r="D15" s="180"/>
      <c r="E15" s="177">
        <f t="shared" si="0"/>
        <v>2.9749999999999996</v>
      </c>
      <c r="F15" s="177">
        <f t="shared" si="1"/>
        <v>3.0933333333333337</v>
      </c>
      <c r="G15" s="177">
        <f t="shared" si="2"/>
        <v>3.2538461538461538</v>
      </c>
      <c r="H15" s="177">
        <f t="shared" si="3"/>
        <v>4.592307692307692</v>
      </c>
      <c r="I15" s="177">
        <f t="shared" si="4"/>
        <v>4.592307692307692</v>
      </c>
      <c r="J15" s="177">
        <f t="shared" si="5"/>
        <v>2.5909512820512814</v>
      </c>
      <c r="K15" s="177">
        <v>10</v>
      </c>
      <c r="L15" s="177">
        <f t="shared" si="6"/>
        <v>3.1465068376068368</v>
      </c>
      <c r="M15" s="181"/>
      <c r="N15" s="180">
        <v>3</v>
      </c>
      <c r="O15" s="177">
        <v>0.5</v>
      </c>
      <c r="P15" s="177">
        <v>3.8</v>
      </c>
      <c r="Q15" s="177">
        <v>4.7</v>
      </c>
      <c r="R15" s="177">
        <v>5</v>
      </c>
      <c r="S15" s="177">
        <v>2.8</v>
      </c>
      <c r="T15" s="177">
        <f t="shared" si="7"/>
        <v>7.14</v>
      </c>
      <c r="U15" s="181">
        <f t="shared" si="8"/>
        <v>2.9749999999999996</v>
      </c>
      <c r="V15" s="180"/>
      <c r="W15" s="177">
        <v>3</v>
      </c>
      <c r="X15" s="177">
        <v>1.3</v>
      </c>
      <c r="Y15" s="177">
        <v>4.2</v>
      </c>
      <c r="Z15" s="177">
        <v>3.7</v>
      </c>
      <c r="AA15" s="177">
        <v>4.5</v>
      </c>
      <c r="AB15" s="181">
        <v>3.6</v>
      </c>
      <c r="AC15" s="180">
        <f t="shared" si="9"/>
        <v>7.4240000000000004</v>
      </c>
      <c r="AD15" s="181">
        <f t="shared" si="10"/>
        <v>3.0933333333333337</v>
      </c>
      <c r="AE15" s="180"/>
      <c r="AF15" s="177">
        <v>3</v>
      </c>
      <c r="AG15" s="177"/>
      <c r="AH15" s="177">
        <v>3.8</v>
      </c>
      <c r="AI15" s="177">
        <v>3.9</v>
      </c>
      <c r="AJ15" s="177">
        <v>5</v>
      </c>
      <c r="AK15" s="177">
        <v>4.3</v>
      </c>
      <c r="AL15" s="177">
        <f t="shared" si="11"/>
        <v>8.4599999999999991</v>
      </c>
      <c r="AM15" s="179">
        <f t="shared" si="12"/>
        <v>3.2538461538461538</v>
      </c>
      <c r="AN15" s="180"/>
      <c r="AO15" s="177">
        <v>4.5999999999999996</v>
      </c>
      <c r="AP15" s="177">
        <v>4.5999999999999996</v>
      </c>
      <c r="AQ15" s="177">
        <v>4.5999999999999996</v>
      </c>
      <c r="AR15" s="177">
        <v>4.5999999999999996</v>
      </c>
      <c r="AS15" s="177">
        <v>4.5</v>
      </c>
      <c r="AT15" s="177">
        <v>4.5999999999999996</v>
      </c>
      <c r="AU15" s="177">
        <f t="shared" si="13"/>
        <v>11.94</v>
      </c>
      <c r="AV15" s="181">
        <f t="shared" si="14"/>
        <v>4.592307692307692</v>
      </c>
      <c r="AW15" s="180"/>
      <c r="AX15" s="177">
        <v>3</v>
      </c>
      <c r="AY15" s="177"/>
      <c r="AZ15" s="177">
        <v>3.8</v>
      </c>
      <c r="BA15" s="177">
        <v>4.2</v>
      </c>
      <c r="BB15" s="177">
        <v>0</v>
      </c>
      <c r="BC15" s="177">
        <v>5</v>
      </c>
      <c r="BD15" s="177"/>
      <c r="BE15" s="181"/>
    </row>
    <row r="16" spans="1:57" s="176" customFormat="1" ht="17.25" customHeight="1">
      <c r="B16" s="184">
        <v>84504642011</v>
      </c>
      <c r="C16" s="198" t="s">
        <v>187</v>
      </c>
      <c r="D16" s="180"/>
      <c r="E16" s="177">
        <f t="shared" si="0"/>
        <v>3.0833333333333335</v>
      </c>
      <c r="F16" s="177">
        <f t="shared" si="1"/>
        <v>3.3683333333333336</v>
      </c>
      <c r="G16" s="177">
        <f t="shared" si="2"/>
        <v>2.9230769230769229</v>
      </c>
      <c r="H16" s="177">
        <f t="shared" si="3"/>
        <v>3.9076923076923076</v>
      </c>
      <c r="I16" s="177">
        <f t="shared" si="4"/>
        <v>3.9076923076923076</v>
      </c>
      <c r="J16" s="177">
        <f t="shared" si="5"/>
        <v>2.4066179487179484</v>
      </c>
      <c r="K16" s="177">
        <v>14</v>
      </c>
      <c r="L16" s="177">
        <f t="shared" si="6"/>
        <v>3.1843957264957261</v>
      </c>
      <c r="M16" s="181"/>
      <c r="N16" s="180">
        <v>4</v>
      </c>
      <c r="O16" s="177">
        <v>1.3</v>
      </c>
      <c r="P16" s="177">
        <v>3.7</v>
      </c>
      <c r="Q16" s="177">
        <v>4.2</v>
      </c>
      <c r="R16" s="177">
        <v>4.8</v>
      </c>
      <c r="S16" s="177">
        <v>2</v>
      </c>
      <c r="T16" s="177">
        <f t="shared" si="7"/>
        <v>7.4</v>
      </c>
      <c r="U16" s="181">
        <f t="shared" si="8"/>
        <v>3.0833333333333335</v>
      </c>
      <c r="V16" s="180"/>
      <c r="W16" s="177">
        <v>4.5</v>
      </c>
      <c r="X16" s="177">
        <v>1.6</v>
      </c>
      <c r="Y16" s="177">
        <v>4.5</v>
      </c>
      <c r="Z16" s="177">
        <v>4.3</v>
      </c>
      <c r="AA16" s="177">
        <v>3.4</v>
      </c>
      <c r="AB16" s="181">
        <v>3</v>
      </c>
      <c r="AC16" s="180">
        <f t="shared" si="9"/>
        <v>8.0839999999999996</v>
      </c>
      <c r="AD16" s="181">
        <f t="shared" si="10"/>
        <v>3.3683333333333336</v>
      </c>
      <c r="AE16" s="180"/>
      <c r="AF16" s="177">
        <v>4.8</v>
      </c>
      <c r="AG16" s="177"/>
      <c r="AH16" s="177">
        <v>4.5</v>
      </c>
      <c r="AI16" s="177"/>
      <c r="AJ16" s="177">
        <v>5</v>
      </c>
      <c r="AK16" s="177">
        <v>3.2</v>
      </c>
      <c r="AL16" s="177">
        <f t="shared" si="11"/>
        <v>7.6</v>
      </c>
      <c r="AM16" s="179">
        <f t="shared" si="12"/>
        <v>2.9230769230769229</v>
      </c>
      <c r="AN16" s="180"/>
      <c r="AO16" s="177">
        <v>3.9</v>
      </c>
      <c r="AP16" s="177">
        <v>3.9</v>
      </c>
      <c r="AQ16" s="177">
        <v>3.9</v>
      </c>
      <c r="AR16" s="177">
        <v>3.9</v>
      </c>
      <c r="AS16" s="177">
        <v>4</v>
      </c>
      <c r="AT16" s="177">
        <v>3.9</v>
      </c>
      <c r="AU16" s="177">
        <f t="shared" si="13"/>
        <v>10.16</v>
      </c>
      <c r="AV16" s="181">
        <f t="shared" si="14"/>
        <v>3.9076923076923076</v>
      </c>
      <c r="AW16" s="180"/>
      <c r="AX16" s="177"/>
      <c r="AY16" s="177">
        <v>1</v>
      </c>
      <c r="AZ16" s="177"/>
      <c r="BA16" s="177">
        <v>4.2</v>
      </c>
      <c r="BB16" s="177">
        <v>3.5</v>
      </c>
      <c r="BC16" s="177">
        <v>5</v>
      </c>
      <c r="BD16" s="177"/>
      <c r="BE16" s="181"/>
    </row>
    <row r="17" spans="2:57" s="176" customFormat="1" ht="17.25" customHeight="1">
      <c r="B17" s="184">
        <v>84504672011</v>
      </c>
      <c r="C17" s="198" t="s">
        <v>188</v>
      </c>
      <c r="D17" s="180"/>
      <c r="E17" s="177">
        <f t="shared" si="0"/>
        <v>2.7833333333333332</v>
      </c>
      <c r="F17" s="177">
        <f t="shared" si="1"/>
        <v>3.3091666666666661</v>
      </c>
      <c r="G17" s="177">
        <f t="shared" si="2"/>
        <v>3.4923076923076923</v>
      </c>
      <c r="H17" s="177">
        <f t="shared" si="3"/>
        <v>3.5769230769230771</v>
      </c>
      <c r="I17" s="177">
        <f t="shared" si="4"/>
        <v>3.5769230769230771</v>
      </c>
      <c r="J17" s="177">
        <f t="shared" si="5"/>
        <v>2.3434115384615382</v>
      </c>
      <c r="K17" s="177">
        <v>17</v>
      </c>
      <c r="L17" s="177">
        <f t="shared" si="6"/>
        <v>3.2878559829059828</v>
      </c>
      <c r="M17" s="181"/>
      <c r="N17" s="180">
        <v>3.3</v>
      </c>
      <c r="O17" s="177">
        <v>0.5</v>
      </c>
      <c r="P17" s="177">
        <v>4.7</v>
      </c>
      <c r="Q17" s="177"/>
      <c r="R17" s="177">
        <v>5</v>
      </c>
      <c r="S17" s="177">
        <v>2.7</v>
      </c>
      <c r="T17" s="177">
        <f t="shared" si="7"/>
        <v>6.68</v>
      </c>
      <c r="U17" s="181">
        <f t="shared" si="8"/>
        <v>2.7833333333333332</v>
      </c>
      <c r="V17" s="180"/>
      <c r="W17" s="177">
        <v>4</v>
      </c>
      <c r="X17" s="177">
        <v>1.3</v>
      </c>
      <c r="Y17" s="177">
        <v>3.8</v>
      </c>
      <c r="Z17" s="177">
        <v>4.3</v>
      </c>
      <c r="AA17" s="177">
        <v>4.5</v>
      </c>
      <c r="AB17" s="181">
        <v>3.3</v>
      </c>
      <c r="AC17" s="180">
        <f t="shared" si="9"/>
        <v>7.9419999999999993</v>
      </c>
      <c r="AD17" s="181">
        <f t="shared" si="10"/>
        <v>3.3091666666666661</v>
      </c>
      <c r="AE17" s="180"/>
      <c r="AF17" s="177">
        <v>3.3</v>
      </c>
      <c r="AG17" s="177">
        <v>1.8</v>
      </c>
      <c r="AH17" s="177">
        <v>3.9</v>
      </c>
      <c r="AI17" s="177">
        <v>4.3</v>
      </c>
      <c r="AJ17" s="177">
        <v>5</v>
      </c>
      <c r="AK17" s="177">
        <v>3.5</v>
      </c>
      <c r="AL17" s="177">
        <f t="shared" si="11"/>
        <v>9.08</v>
      </c>
      <c r="AM17" s="179">
        <f t="shared" si="12"/>
        <v>3.4923076923076923</v>
      </c>
      <c r="AN17" s="180"/>
      <c r="AO17" s="177">
        <v>3.5</v>
      </c>
      <c r="AP17" s="177">
        <v>3.5</v>
      </c>
      <c r="AQ17" s="177">
        <v>3.5</v>
      </c>
      <c r="AR17" s="177">
        <v>3.5</v>
      </c>
      <c r="AS17" s="177">
        <v>4.5</v>
      </c>
      <c r="AT17" s="177">
        <v>3.5</v>
      </c>
      <c r="AU17" s="177">
        <f t="shared" si="13"/>
        <v>9.3000000000000007</v>
      </c>
      <c r="AV17" s="181">
        <f t="shared" si="14"/>
        <v>3.5769230769230771</v>
      </c>
      <c r="AW17" s="180"/>
      <c r="AX17" s="177">
        <v>3.8</v>
      </c>
      <c r="AY17" s="177">
        <v>2.1</v>
      </c>
      <c r="AZ17" s="177">
        <v>3.8</v>
      </c>
      <c r="BA17" s="177"/>
      <c r="BB17" s="177">
        <v>3.5</v>
      </c>
      <c r="BC17" s="177">
        <v>5</v>
      </c>
      <c r="BD17" s="177"/>
      <c r="BE17" s="181"/>
    </row>
    <row r="18" spans="2:57" s="6" customFormat="1" ht="17.25" customHeight="1">
      <c r="B18" s="1">
        <v>84504712011</v>
      </c>
      <c r="C18" s="150" t="s">
        <v>189</v>
      </c>
      <c r="D18" s="151"/>
      <c r="E18" s="82">
        <f t="shared" si="0"/>
        <v>3.375</v>
      </c>
      <c r="F18" s="82">
        <f t="shared" si="1"/>
        <v>3.3333333333333335</v>
      </c>
      <c r="G18" s="82">
        <f t="shared" si="2"/>
        <v>3.3230769230769228</v>
      </c>
      <c r="H18" s="82">
        <f t="shared" si="3"/>
        <v>4.5769230769230766</v>
      </c>
      <c r="I18" s="82">
        <f t="shared" si="4"/>
        <v>4.5769230769230766</v>
      </c>
      <c r="J18" s="82">
        <f t="shared" si="5"/>
        <v>2.6859358974358973</v>
      </c>
      <c r="K18" s="82">
        <v>9</v>
      </c>
      <c r="L18" s="82">
        <f t="shared" si="6"/>
        <v>3.1859358974358973</v>
      </c>
      <c r="M18" s="152"/>
      <c r="N18" s="151">
        <v>3.8</v>
      </c>
      <c r="O18" s="82">
        <v>1.3</v>
      </c>
      <c r="P18" s="82">
        <v>4.5</v>
      </c>
      <c r="Q18" s="82">
        <v>4.7</v>
      </c>
      <c r="R18" s="82">
        <v>4.4000000000000004</v>
      </c>
      <c r="S18" s="82">
        <v>2.8</v>
      </c>
      <c r="T18" s="82">
        <f t="shared" si="7"/>
        <v>8.1</v>
      </c>
      <c r="U18" s="152">
        <f t="shared" si="8"/>
        <v>3.375</v>
      </c>
      <c r="V18" s="151"/>
      <c r="W18" s="82">
        <v>4</v>
      </c>
      <c r="X18" s="82">
        <v>1</v>
      </c>
      <c r="Y18" s="82">
        <v>3.9</v>
      </c>
      <c r="Z18" s="82">
        <v>3.7</v>
      </c>
      <c r="AA18" s="82">
        <v>5</v>
      </c>
      <c r="AB18" s="152">
        <v>3.6</v>
      </c>
      <c r="AC18" s="151">
        <f t="shared" si="9"/>
        <v>8</v>
      </c>
      <c r="AD18" s="152">
        <f t="shared" si="10"/>
        <v>3.3333333333333335</v>
      </c>
      <c r="AE18" s="151"/>
      <c r="AF18" s="82">
        <v>3.2</v>
      </c>
      <c r="AG18" s="82"/>
      <c r="AH18" s="82">
        <v>4.3</v>
      </c>
      <c r="AI18" s="82">
        <v>3.9</v>
      </c>
      <c r="AJ18" s="82">
        <v>4.3</v>
      </c>
      <c r="AK18" s="82">
        <v>4.3</v>
      </c>
      <c r="AL18" s="82">
        <f t="shared" si="11"/>
        <v>8.6399999999999988</v>
      </c>
      <c r="AM18" s="153">
        <f t="shared" si="12"/>
        <v>3.3230769230769228</v>
      </c>
      <c r="AN18" s="151"/>
      <c r="AO18" s="82">
        <v>4.5999999999999996</v>
      </c>
      <c r="AP18" s="82">
        <v>4.5999999999999996</v>
      </c>
      <c r="AQ18" s="82">
        <v>4.5999999999999996</v>
      </c>
      <c r="AR18" s="82">
        <v>4.5999999999999996</v>
      </c>
      <c r="AS18" s="82">
        <v>4.3</v>
      </c>
      <c r="AT18" s="82">
        <v>4.5999999999999996</v>
      </c>
      <c r="AU18" s="82">
        <f t="shared" si="13"/>
        <v>11.899999999999999</v>
      </c>
      <c r="AV18" s="152">
        <f t="shared" si="14"/>
        <v>4.5769230769230766</v>
      </c>
      <c r="AW18" s="151"/>
      <c r="AX18" s="82">
        <v>3.7</v>
      </c>
      <c r="AY18" s="82"/>
      <c r="AZ18" s="82"/>
      <c r="BA18" s="82">
        <v>4.2</v>
      </c>
      <c r="BB18" s="82">
        <v>0</v>
      </c>
      <c r="BC18" s="82">
        <v>5</v>
      </c>
      <c r="BD18" s="82"/>
      <c r="BE18" s="152"/>
    </row>
    <row r="19" spans="2:57" s="176" customFormat="1" ht="17.25" customHeight="1">
      <c r="B19" s="184">
        <v>84504732011</v>
      </c>
      <c r="C19" s="198" t="s">
        <v>190</v>
      </c>
      <c r="D19" s="180"/>
      <c r="E19" s="177">
        <f t="shared" si="0"/>
        <v>2.9666666666666668</v>
      </c>
      <c r="F19" s="177">
        <f t="shared" si="1"/>
        <v>2.9313333333333333</v>
      </c>
      <c r="G19" s="177">
        <f t="shared" si="2"/>
        <v>3.5076923076923072</v>
      </c>
      <c r="H19" s="177">
        <f t="shared" si="3"/>
        <v>4.6307692307692303</v>
      </c>
      <c r="I19" s="177">
        <f t="shared" si="4"/>
        <v>4.6307692307692303</v>
      </c>
      <c r="J19" s="177">
        <f t="shared" si="5"/>
        <v>2.6134123076923075</v>
      </c>
      <c r="K19" s="177">
        <v>11</v>
      </c>
      <c r="L19" s="177">
        <f t="shared" si="6"/>
        <v>3.2245234188034186</v>
      </c>
      <c r="M19" s="181"/>
      <c r="N19" s="180">
        <v>2.5</v>
      </c>
      <c r="O19" s="177">
        <v>1.3</v>
      </c>
      <c r="P19" s="177">
        <v>3.7</v>
      </c>
      <c r="Q19" s="177">
        <v>4.7</v>
      </c>
      <c r="R19" s="177">
        <v>5</v>
      </c>
      <c r="S19" s="177">
        <v>2.8</v>
      </c>
      <c r="T19" s="177">
        <f t="shared" si="7"/>
        <v>7.12</v>
      </c>
      <c r="U19" s="181">
        <f t="shared" si="8"/>
        <v>2.9666666666666668</v>
      </c>
      <c r="V19" s="180"/>
      <c r="W19" s="177">
        <v>4</v>
      </c>
      <c r="X19" s="177">
        <v>0.5</v>
      </c>
      <c r="Y19" s="177">
        <v>3.5</v>
      </c>
      <c r="Z19" s="177">
        <v>3.7</v>
      </c>
      <c r="AA19" s="177">
        <v>3.6</v>
      </c>
      <c r="AB19" s="181">
        <v>3.6</v>
      </c>
      <c r="AC19" s="180">
        <f t="shared" si="9"/>
        <v>7.0352000000000006</v>
      </c>
      <c r="AD19" s="181">
        <f t="shared" si="10"/>
        <v>2.9313333333333333</v>
      </c>
      <c r="AE19" s="180"/>
      <c r="AF19" s="177">
        <v>3.3</v>
      </c>
      <c r="AG19" s="177">
        <v>1</v>
      </c>
      <c r="AH19" s="177">
        <v>4</v>
      </c>
      <c r="AI19" s="177">
        <v>3.9</v>
      </c>
      <c r="AJ19" s="177">
        <v>5</v>
      </c>
      <c r="AK19" s="177">
        <v>4.3</v>
      </c>
      <c r="AL19" s="177">
        <f t="shared" si="11"/>
        <v>9.1199999999999992</v>
      </c>
      <c r="AM19" s="179">
        <f t="shared" si="12"/>
        <v>3.5076923076923072</v>
      </c>
      <c r="AN19" s="180"/>
      <c r="AO19" s="177">
        <v>4.5999999999999996</v>
      </c>
      <c r="AP19" s="177">
        <v>4.5999999999999996</v>
      </c>
      <c r="AQ19" s="177">
        <v>4.5999999999999996</v>
      </c>
      <c r="AR19" s="177">
        <v>4.5999999999999996</v>
      </c>
      <c r="AS19" s="177">
        <v>5</v>
      </c>
      <c r="AT19" s="177">
        <v>4.5999999999999996</v>
      </c>
      <c r="AU19" s="177">
        <f t="shared" si="13"/>
        <v>12.04</v>
      </c>
      <c r="AV19" s="181">
        <f t="shared" si="14"/>
        <v>4.6307692307692303</v>
      </c>
      <c r="AW19" s="180"/>
      <c r="AX19" s="177"/>
      <c r="AY19" s="177"/>
      <c r="AZ19" s="177"/>
      <c r="BA19" s="177">
        <v>4.2</v>
      </c>
      <c r="BB19" s="177">
        <v>0</v>
      </c>
      <c r="BC19" s="177">
        <v>5</v>
      </c>
      <c r="BD19" s="177"/>
      <c r="BE19" s="181"/>
    </row>
    <row r="20" spans="2:57" s="176" customFormat="1" ht="17.25" customHeight="1">
      <c r="B20" s="184">
        <v>84504812011</v>
      </c>
      <c r="C20" s="198" t="s">
        <v>191</v>
      </c>
      <c r="D20" s="180"/>
      <c r="E20" s="177">
        <f t="shared" si="0"/>
        <v>2.6416666666666666</v>
      </c>
      <c r="F20" s="177">
        <f t="shared" si="1"/>
        <v>1.8976666666666668</v>
      </c>
      <c r="G20" s="177">
        <f t="shared" si="2"/>
        <v>0.84615384615384615</v>
      </c>
      <c r="H20" s="177">
        <f t="shared" si="3"/>
        <v>1.8307692307692305</v>
      </c>
      <c r="I20" s="177">
        <f t="shared" si="4"/>
        <v>1.8307692307692305</v>
      </c>
      <c r="J20" s="177">
        <f t="shared" si="5"/>
        <v>1.2665835897435898</v>
      </c>
      <c r="K20" s="177">
        <v>11</v>
      </c>
      <c r="L20" s="177">
        <f t="shared" si="6"/>
        <v>1.8776947008547009</v>
      </c>
      <c r="M20" s="181"/>
      <c r="N20" s="180">
        <v>2.5</v>
      </c>
      <c r="O20" s="177">
        <v>1</v>
      </c>
      <c r="P20" s="177">
        <v>4.7</v>
      </c>
      <c r="Q20" s="177">
        <v>3.8</v>
      </c>
      <c r="R20" s="177">
        <v>4.5</v>
      </c>
      <c r="S20" s="177">
        <v>1.5</v>
      </c>
      <c r="T20" s="177">
        <f t="shared" si="7"/>
        <v>6.34</v>
      </c>
      <c r="U20" s="181">
        <f t="shared" si="8"/>
        <v>2.6416666666666666</v>
      </c>
      <c r="V20" s="180"/>
      <c r="W20" s="177">
        <v>2.7</v>
      </c>
      <c r="X20" s="177">
        <v>1.3</v>
      </c>
      <c r="Y20" s="177">
        <v>4.2</v>
      </c>
      <c r="Z20" s="177"/>
      <c r="AA20" s="177">
        <v>3.4</v>
      </c>
      <c r="AB20" s="181">
        <v>1.8</v>
      </c>
      <c r="AC20" s="180">
        <f t="shared" si="9"/>
        <v>4.5544000000000002</v>
      </c>
      <c r="AD20" s="181">
        <f t="shared" si="10"/>
        <v>1.8976666666666668</v>
      </c>
      <c r="AE20" s="180"/>
      <c r="AF20" s="177"/>
      <c r="AG20" s="177">
        <v>1</v>
      </c>
      <c r="AH20" s="177">
        <v>4.5</v>
      </c>
      <c r="AI20" s="177"/>
      <c r="AJ20" s="177"/>
      <c r="AK20" s="177"/>
      <c r="AL20" s="177">
        <f t="shared" si="11"/>
        <v>2.2000000000000002</v>
      </c>
      <c r="AM20" s="179">
        <f t="shared" si="12"/>
        <v>0.84615384615384615</v>
      </c>
      <c r="AN20" s="180"/>
      <c r="AO20" s="177"/>
      <c r="AP20" s="177"/>
      <c r="AQ20" s="177">
        <v>4.4000000000000004</v>
      </c>
      <c r="AR20" s="177"/>
      <c r="AS20" s="177"/>
      <c r="AT20" s="177">
        <v>5</v>
      </c>
      <c r="AU20" s="177">
        <f t="shared" si="13"/>
        <v>4.76</v>
      </c>
      <c r="AV20" s="181">
        <f t="shared" si="14"/>
        <v>1.8307692307692305</v>
      </c>
      <c r="AW20" s="180"/>
      <c r="AX20" s="177">
        <v>3.8</v>
      </c>
      <c r="AY20" s="177"/>
      <c r="AZ20" s="177">
        <v>4</v>
      </c>
      <c r="BA20" s="177">
        <v>4</v>
      </c>
      <c r="BB20" s="177"/>
      <c r="BC20" s="177"/>
      <c r="BD20" s="177"/>
      <c r="BE20" s="181"/>
    </row>
    <row r="21" spans="2:57" s="176" customFormat="1" ht="17.25" customHeight="1">
      <c r="B21" s="184">
        <v>84504842011</v>
      </c>
      <c r="C21" s="198" t="s">
        <v>192</v>
      </c>
      <c r="D21" s="180"/>
      <c r="E21" s="177">
        <v>2.5</v>
      </c>
      <c r="F21" s="177">
        <f t="shared" si="1"/>
        <v>2.5366666666666666</v>
      </c>
      <c r="G21" s="177">
        <v>2.5</v>
      </c>
      <c r="H21" s="177">
        <f t="shared" si="3"/>
        <v>3.9846153846153842</v>
      </c>
      <c r="I21" s="177">
        <f t="shared" si="4"/>
        <v>3.9846153846153842</v>
      </c>
      <c r="J21" s="177">
        <f t="shared" si="5"/>
        <v>2.1708256410256412</v>
      </c>
      <c r="K21" s="177">
        <v>15</v>
      </c>
      <c r="L21" s="177">
        <f t="shared" si="6"/>
        <v>3.0041589743589747</v>
      </c>
      <c r="M21" s="181"/>
      <c r="N21" s="180">
        <v>0</v>
      </c>
      <c r="O21" s="177">
        <v>2.9</v>
      </c>
      <c r="P21" s="177">
        <v>0</v>
      </c>
      <c r="Q21" s="177">
        <v>4.5999999999999996</v>
      </c>
      <c r="R21" s="177">
        <v>4</v>
      </c>
      <c r="S21" s="177">
        <v>4</v>
      </c>
      <c r="T21" s="177">
        <f t="shared" si="7"/>
        <v>5.2799999999999994</v>
      </c>
      <c r="U21" s="181">
        <f t="shared" si="8"/>
        <v>2.1999999999999997</v>
      </c>
      <c r="V21" s="180"/>
      <c r="W21" s="177">
        <v>0</v>
      </c>
      <c r="X21" s="177">
        <v>1.6</v>
      </c>
      <c r="Y21" s="177">
        <v>4.4000000000000004</v>
      </c>
      <c r="Z21" s="177">
        <v>4.3</v>
      </c>
      <c r="AA21" s="177">
        <v>4</v>
      </c>
      <c r="AB21" s="181">
        <v>4.0999999999999996</v>
      </c>
      <c r="AC21" s="180">
        <f t="shared" si="9"/>
        <v>6.0880000000000001</v>
      </c>
      <c r="AD21" s="181">
        <f t="shared" si="10"/>
        <v>2.5366666666666666</v>
      </c>
      <c r="AE21" s="180"/>
      <c r="AF21" s="177">
        <v>0</v>
      </c>
      <c r="AG21" s="177">
        <v>1</v>
      </c>
      <c r="AH21" s="177">
        <v>0</v>
      </c>
      <c r="AI21" s="177">
        <v>4.3</v>
      </c>
      <c r="AJ21" s="177">
        <v>5</v>
      </c>
      <c r="AK21" s="177">
        <v>3.3</v>
      </c>
      <c r="AL21" s="177">
        <f t="shared" si="11"/>
        <v>5.0999999999999996</v>
      </c>
      <c r="AM21" s="179">
        <f t="shared" si="12"/>
        <v>1.9615384615384615</v>
      </c>
      <c r="AN21" s="180"/>
      <c r="AO21" s="177">
        <v>3.9</v>
      </c>
      <c r="AP21" s="177">
        <v>3.9</v>
      </c>
      <c r="AQ21" s="177">
        <v>3.9</v>
      </c>
      <c r="AR21" s="177">
        <v>3.9</v>
      </c>
      <c r="AS21" s="177">
        <v>5</v>
      </c>
      <c r="AT21" s="177">
        <v>3.9</v>
      </c>
      <c r="AU21" s="177">
        <f t="shared" si="13"/>
        <v>10.36</v>
      </c>
      <c r="AV21" s="181">
        <f t="shared" si="14"/>
        <v>3.9846153846153842</v>
      </c>
      <c r="AW21" s="180"/>
      <c r="AX21" s="177"/>
      <c r="AY21" s="177">
        <v>2</v>
      </c>
      <c r="AZ21" s="177"/>
      <c r="BA21" s="177">
        <v>4.4000000000000004</v>
      </c>
      <c r="BB21" s="177">
        <v>4.8</v>
      </c>
      <c r="BC21" s="177">
        <v>5</v>
      </c>
      <c r="BD21" s="177"/>
      <c r="BE21" s="181"/>
    </row>
    <row r="22" spans="2:57" s="6" customFormat="1" ht="17.25" customHeight="1">
      <c r="B22" s="1">
        <v>84504902011</v>
      </c>
      <c r="C22" s="150" t="s">
        <v>247</v>
      </c>
      <c r="D22" s="151"/>
      <c r="E22" s="82">
        <f t="shared" ref="E22" si="15">U22</f>
        <v>2.9750000000000001</v>
      </c>
      <c r="F22" s="82">
        <f t="shared" ref="F22" si="16">AD22</f>
        <v>3.0999999999999996</v>
      </c>
      <c r="G22" s="82">
        <f t="shared" ref="G22" si="17">AM22</f>
        <v>2.3461538461538463</v>
      </c>
      <c r="H22" s="82">
        <f t="shared" ref="H22" si="18">AV22</f>
        <v>3.9076923076923076</v>
      </c>
      <c r="I22" s="82">
        <f t="shared" si="4"/>
        <v>3.9076923076923076</v>
      </c>
      <c r="J22" s="82">
        <f t="shared" ref="J22" si="19">(E22+F22+G22+H22+I22)*0.7/5</f>
        <v>2.2731153846153846</v>
      </c>
      <c r="K22" s="82">
        <v>12</v>
      </c>
      <c r="L22" s="82">
        <v>3</v>
      </c>
      <c r="M22" s="152"/>
      <c r="N22" s="151">
        <v>3.5</v>
      </c>
      <c r="O22" s="82">
        <v>1.3</v>
      </c>
      <c r="P22" s="82">
        <v>3.7</v>
      </c>
      <c r="Q22" s="82">
        <v>4.2</v>
      </c>
      <c r="R22" s="82">
        <v>5</v>
      </c>
      <c r="S22" s="82">
        <v>2</v>
      </c>
      <c r="T22" s="82">
        <f t="shared" ref="T22" si="20">N22*0.6+O22*0.4+P22*0.4+Q22*0.2+R22/5+S22*0.6</f>
        <v>7.1400000000000006</v>
      </c>
      <c r="U22" s="152">
        <f t="shared" si="8"/>
        <v>2.9750000000000001</v>
      </c>
      <c r="V22" s="151"/>
      <c r="W22" s="82">
        <v>3.5</v>
      </c>
      <c r="X22" s="82">
        <v>1.6</v>
      </c>
      <c r="Y22" s="82">
        <v>4.3</v>
      </c>
      <c r="Z22" s="82">
        <v>4.3</v>
      </c>
      <c r="AA22" s="82">
        <v>3.5</v>
      </c>
      <c r="AB22" s="152">
        <v>3</v>
      </c>
      <c r="AC22" s="151">
        <f t="shared" si="9"/>
        <v>7.4399999999999995</v>
      </c>
      <c r="AD22" s="152">
        <f t="shared" si="10"/>
        <v>3.0999999999999996</v>
      </c>
      <c r="AE22" s="151"/>
      <c r="AF22" s="82">
        <v>3</v>
      </c>
      <c r="AG22" s="82"/>
      <c r="AH22" s="82">
        <v>4.2</v>
      </c>
      <c r="AI22" s="82"/>
      <c r="AJ22" s="82">
        <v>3.5</v>
      </c>
      <c r="AK22" s="82">
        <v>3.2</v>
      </c>
      <c r="AL22" s="82">
        <f t="shared" si="11"/>
        <v>6.1</v>
      </c>
      <c r="AM22" s="153">
        <f t="shared" si="12"/>
        <v>2.3461538461538463</v>
      </c>
      <c r="AN22" s="151"/>
      <c r="AO22" s="82">
        <v>3.9</v>
      </c>
      <c r="AP22" s="82">
        <v>3.9</v>
      </c>
      <c r="AQ22" s="82">
        <v>3.9</v>
      </c>
      <c r="AR22" s="82">
        <v>3.9</v>
      </c>
      <c r="AS22" s="82">
        <v>4</v>
      </c>
      <c r="AT22" s="82">
        <v>3.9</v>
      </c>
      <c r="AU22" s="82">
        <f t="shared" si="13"/>
        <v>10.16</v>
      </c>
      <c r="AV22" s="152">
        <f t="shared" si="14"/>
        <v>3.9076923076923076</v>
      </c>
      <c r="AW22" s="151"/>
      <c r="AX22" s="82"/>
      <c r="AY22" s="82">
        <v>1</v>
      </c>
      <c r="AZ22" s="82">
        <v>4.5</v>
      </c>
      <c r="BA22" s="82">
        <v>4.2</v>
      </c>
      <c r="BB22" s="82">
        <v>3.5</v>
      </c>
      <c r="BC22" s="82">
        <v>5</v>
      </c>
      <c r="BD22" s="82"/>
      <c r="BE22" s="152"/>
    </row>
    <row r="23" spans="2:57" s="176" customFormat="1" ht="17.25" customHeight="1">
      <c r="B23" s="184">
        <v>84504882011</v>
      </c>
      <c r="C23" s="198" t="s">
        <v>193</v>
      </c>
      <c r="D23" s="180"/>
      <c r="E23" s="177">
        <f>U23</f>
        <v>3.4250000000000003</v>
      </c>
      <c r="F23" s="177">
        <f>AD23</f>
        <v>3.7503333333333333</v>
      </c>
      <c r="G23" s="177">
        <f>AM23</f>
        <v>3.4846153846153851</v>
      </c>
      <c r="H23" s="177">
        <f>AV23</f>
        <v>4.1307692307692303</v>
      </c>
      <c r="I23" s="177">
        <f t="shared" si="4"/>
        <v>4.1307692307692303</v>
      </c>
      <c r="J23" s="177">
        <f>(E23+F23+G23+H23+I23)*0.7/5</f>
        <v>2.6490082051282053</v>
      </c>
      <c r="K23" s="177">
        <v>20</v>
      </c>
      <c r="L23" s="177">
        <f>J23+K23*0.4*5/36</f>
        <v>3.7601193162393165</v>
      </c>
      <c r="M23" s="181"/>
      <c r="N23" s="180">
        <v>4.2</v>
      </c>
      <c r="O23" s="177">
        <v>0.5</v>
      </c>
      <c r="P23" s="177">
        <v>4.4000000000000004</v>
      </c>
      <c r="Q23" s="177">
        <v>4.5</v>
      </c>
      <c r="R23" s="177">
        <v>3.4</v>
      </c>
      <c r="S23" s="177">
        <v>3.6</v>
      </c>
      <c r="T23" s="177">
        <f>N23*0.6+O23*0.4+P23*0.4+Q23*0.2+R23/5+S23*0.6</f>
        <v>8.2200000000000006</v>
      </c>
      <c r="U23" s="181">
        <f t="shared" si="8"/>
        <v>3.4250000000000003</v>
      </c>
      <c r="V23" s="180"/>
      <c r="W23" s="177">
        <v>4.5</v>
      </c>
      <c r="X23" s="177">
        <v>3</v>
      </c>
      <c r="Y23" s="177">
        <v>3.7</v>
      </c>
      <c r="Z23" s="177">
        <v>4.3</v>
      </c>
      <c r="AA23" s="177">
        <v>4.8</v>
      </c>
      <c r="AB23" s="181">
        <v>3.3</v>
      </c>
      <c r="AC23" s="180">
        <f t="shared" si="9"/>
        <v>9.0007999999999999</v>
      </c>
      <c r="AD23" s="181">
        <f t="shared" si="10"/>
        <v>3.7503333333333333</v>
      </c>
      <c r="AE23" s="180"/>
      <c r="AF23" s="177">
        <v>3.6</v>
      </c>
      <c r="AG23" s="177">
        <v>1</v>
      </c>
      <c r="AH23" s="177">
        <v>3.9</v>
      </c>
      <c r="AI23" s="177">
        <v>3.7</v>
      </c>
      <c r="AJ23" s="177">
        <v>3.5</v>
      </c>
      <c r="AK23" s="177">
        <v>4.5999999999999996</v>
      </c>
      <c r="AL23" s="177">
        <f t="shared" si="11"/>
        <v>9.06</v>
      </c>
      <c r="AM23" s="179">
        <f t="shared" si="12"/>
        <v>3.4846153846153851</v>
      </c>
      <c r="AN23" s="180"/>
      <c r="AO23" s="177">
        <v>4.0999999999999996</v>
      </c>
      <c r="AP23" s="177">
        <v>4.0999999999999996</v>
      </c>
      <c r="AQ23" s="177">
        <v>4.0999999999999996</v>
      </c>
      <c r="AR23" s="177">
        <v>4.0999999999999996</v>
      </c>
      <c r="AS23" s="177">
        <v>4.5</v>
      </c>
      <c r="AT23" s="177">
        <v>4.0999999999999996</v>
      </c>
      <c r="AU23" s="177">
        <f t="shared" si="13"/>
        <v>10.739999999999998</v>
      </c>
      <c r="AV23" s="181">
        <f t="shared" si="14"/>
        <v>4.1307692307692303</v>
      </c>
      <c r="AW23" s="180"/>
      <c r="AX23" s="177">
        <v>3.9</v>
      </c>
      <c r="AY23" s="177">
        <v>2.1</v>
      </c>
      <c r="AZ23" s="177">
        <v>3.7</v>
      </c>
      <c r="BA23" s="177">
        <v>4</v>
      </c>
      <c r="BB23" s="177">
        <v>5</v>
      </c>
      <c r="BC23" s="177">
        <v>5</v>
      </c>
      <c r="BD23" s="177"/>
      <c r="BE23" s="181"/>
    </row>
    <row r="24" spans="2:57" s="6" customFormat="1" ht="17.25" customHeight="1">
      <c r="B24" s="1">
        <v>84504932011</v>
      </c>
      <c r="C24" s="150" t="s">
        <v>194</v>
      </c>
      <c r="D24" s="151"/>
      <c r="E24" s="82">
        <f>U24</f>
        <v>3.5250000000000004</v>
      </c>
      <c r="F24" s="82">
        <f>AD24</f>
        <v>3.2553333333333327</v>
      </c>
      <c r="G24" s="82">
        <f>AM24</f>
        <v>3.5076923076923072</v>
      </c>
      <c r="H24" s="82">
        <f>AV24</f>
        <v>3.9846153846153842</v>
      </c>
      <c r="I24" s="82">
        <f t="shared" si="4"/>
        <v>3.9846153846153842</v>
      </c>
      <c r="J24" s="82">
        <f>(E24+F24+G24+H24+I24)*0.7/5</f>
        <v>2.5560158974358975</v>
      </c>
      <c r="K24" s="82">
        <v>16</v>
      </c>
      <c r="L24" s="82">
        <f>J24+K24*0.4*5/36</f>
        <v>3.4449047863247864</v>
      </c>
      <c r="M24" s="152"/>
      <c r="N24" s="151">
        <v>2.5</v>
      </c>
      <c r="O24" s="82">
        <v>2.9</v>
      </c>
      <c r="P24" s="82">
        <v>3.7</v>
      </c>
      <c r="Q24" s="82">
        <v>4.5999999999999996</v>
      </c>
      <c r="R24" s="82">
        <v>5</v>
      </c>
      <c r="S24" s="82">
        <v>4</v>
      </c>
      <c r="T24" s="82">
        <f>N24*0.6+O24*0.4+P24*0.4+Q24*0.2+R24/5+S24*0.6</f>
        <v>8.4600000000000009</v>
      </c>
      <c r="U24" s="152">
        <f t="shared" si="8"/>
        <v>3.5250000000000004</v>
      </c>
      <c r="V24" s="151"/>
      <c r="W24" s="82">
        <v>3.3</v>
      </c>
      <c r="X24" s="82">
        <v>1.6</v>
      </c>
      <c r="Y24" s="82">
        <v>4.5</v>
      </c>
      <c r="Z24" s="82">
        <v>4.3</v>
      </c>
      <c r="AA24" s="82">
        <v>3.4</v>
      </c>
      <c r="AB24" s="152">
        <v>4.0999999999999996</v>
      </c>
      <c r="AC24" s="151">
        <f t="shared" si="9"/>
        <v>7.8127999999999993</v>
      </c>
      <c r="AD24" s="152">
        <f t="shared" si="10"/>
        <v>3.2553333333333327</v>
      </c>
      <c r="AE24" s="151"/>
      <c r="AF24" s="82">
        <v>4.2</v>
      </c>
      <c r="AG24" s="82">
        <v>1</v>
      </c>
      <c r="AH24" s="82">
        <v>4.5</v>
      </c>
      <c r="AI24" s="82">
        <v>4.3</v>
      </c>
      <c r="AJ24" s="82">
        <v>3.5</v>
      </c>
      <c r="AK24" s="82">
        <v>3.3</v>
      </c>
      <c r="AL24" s="82">
        <f t="shared" si="11"/>
        <v>9.1199999999999992</v>
      </c>
      <c r="AM24" s="153">
        <f t="shared" si="12"/>
        <v>3.5076923076923072</v>
      </c>
      <c r="AN24" s="151"/>
      <c r="AO24" s="82">
        <v>3.9</v>
      </c>
      <c r="AP24" s="82">
        <v>3.9</v>
      </c>
      <c r="AQ24" s="82">
        <v>3.9</v>
      </c>
      <c r="AR24" s="82">
        <v>3.9</v>
      </c>
      <c r="AS24" s="82">
        <v>5</v>
      </c>
      <c r="AT24" s="82">
        <v>3.9</v>
      </c>
      <c r="AU24" s="82">
        <f t="shared" si="13"/>
        <v>10.36</v>
      </c>
      <c r="AV24" s="152">
        <f t="shared" si="14"/>
        <v>3.9846153846153842</v>
      </c>
      <c r="AW24" s="151"/>
      <c r="AX24" s="82">
        <v>3</v>
      </c>
      <c r="AY24" s="82">
        <v>2.1</v>
      </c>
      <c r="AZ24" s="82">
        <v>4</v>
      </c>
      <c r="BA24" s="82">
        <v>4.4000000000000004</v>
      </c>
      <c r="BB24" s="82">
        <v>5</v>
      </c>
      <c r="BC24" s="82">
        <v>5</v>
      </c>
      <c r="BD24" s="82"/>
      <c r="BE24" s="152"/>
    </row>
    <row r="25" spans="2:57" s="6" customFormat="1" ht="17.25" customHeight="1">
      <c r="B25" s="1">
        <v>84504962011</v>
      </c>
      <c r="C25" s="150" t="s">
        <v>212</v>
      </c>
      <c r="D25" s="151"/>
      <c r="E25" s="82">
        <f t="shared" ref="E25" si="21">U25</f>
        <v>3.2583333333333333</v>
      </c>
      <c r="F25" s="82">
        <f t="shared" ref="F25" si="22">AD25</f>
        <v>3.2359999999999993</v>
      </c>
      <c r="G25" s="82">
        <f t="shared" ref="G25" si="23">AM25</f>
        <v>3.6923076923076925</v>
      </c>
      <c r="H25" s="82">
        <f t="shared" ref="H25" si="24">AV25</f>
        <v>4.138461538461538</v>
      </c>
      <c r="I25" s="82">
        <f t="shared" si="4"/>
        <v>4.138461538461538</v>
      </c>
      <c r="J25" s="82">
        <f t="shared" ref="J25" si="25">(E25+F25+G25+H25+I25)*0.7/5</f>
        <v>2.5848989743589739</v>
      </c>
      <c r="K25" s="82">
        <v>8</v>
      </c>
      <c r="L25" s="82">
        <f t="shared" ref="L25" si="26">J25+K25*0.4*5/36</f>
        <v>3.0293434188034185</v>
      </c>
      <c r="M25" s="152"/>
      <c r="N25" s="151">
        <v>3</v>
      </c>
      <c r="O25" s="82">
        <v>0.5</v>
      </c>
      <c r="P25" s="82">
        <v>4.5</v>
      </c>
      <c r="Q25" s="82">
        <v>4.5</v>
      </c>
      <c r="R25" s="82">
        <v>4.8</v>
      </c>
      <c r="S25" s="82">
        <v>3.6</v>
      </c>
      <c r="T25" s="82">
        <f t="shared" ref="T25" si="27">N25*0.6+O25*0.4+P25*0.4+Q25*0.2+R25/5+S25*0.6</f>
        <v>7.82</v>
      </c>
      <c r="U25" s="152">
        <f t="shared" si="8"/>
        <v>3.2583333333333333</v>
      </c>
      <c r="V25" s="151"/>
      <c r="W25" s="82">
        <v>3.3</v>
      </c>
      <c r="X25" s="82">
        <v>3</v>
      </c>
      <c r="Y25" s="82">
        <v>3.8</v>
      </c>
      <c r="Z25" s="82">
        <v>4.3</v>
      </c>
      <c r="AA25" s="82">
        <v>3.4</v>
      </c>
      <c r="AB25" s="152">
        <v>3.3</v>
      </c>
      <c r="AC25" s="151">
        <f t="shared" si="9"/>
        <v>7.7663999999999991</v>
      </c>
      <c r="AD25" s="152">
        <f t="shared" si="10"/>
        <v>3.2359999999999993</v>
      </c>
      <c r="AE25" s="151"/>
      <c r="AF25" s="82">
        <v>4</v>
      </c>
      <c r="AG25" s="82">
        <v>1</v>
      </c>
      <c r="AH25" s="82">
        <v>3.9</v>
      </c>
      <c r="AI25" s="82">
        <v>3.7</v>
      </c>
      <c r="AJ25" s="82">
        <v>5</v>
      </c>
      <c r="AK25" s="82">
        <v>4.5999999999999996</v>
      </c>
      <c r="AL25" s="82">
        <f t="shared" si="11"/>
        <v>9.6</v>
      </c>
      <c r="AM25" s="153">
        <f t="shared" si="12"/>
        <v>3.6923076923076925</v>
      </c>
      <c r="AN25" s="151"/>
      <c r="AO25" s="82">
        <v>4.0999999999999996</v>
      </c>
      <c r="AP25" s="82">
        <v>4.0999999999999996</v>
      </c>
      <c r="AQ25" s="82">
        <v>4.0999999999999996</v>
      </c>
      <c r="AR25" s="82">
        <v>4.0999999999999996</v>
      </c>
      <c r="AS25" s="82">
        <v>4.5999999999999996</v>
      </c>
      <c r="AT25" s="82">
        <v>4.0999999999999996</v>
      </c>
      <c r="AU25" s="82">
        <f t="shared" si="13"/>
        <v>10.759999999999998</v>
      </c>
      <c r="AV25" s="152">
        <f t="shared" si="14"/>
        <v>4.138461538461538</v>
      </c>
      <c r="AW25" s="151"/>
      <c r="AX25" s="82">
        <v>4</v>
      </c>
      <c r="AY25" s="82">
        <v>2.1</v>
      </c>
      <c r="AZ25" s="82">
        <v>3.8</v>
      </c>
      <c r="BA25" s="82">
        <v>4</v>
      </c>
      <c r="BB25" s="82">
        <v>5</v>
      </c>
      <c r="BC25" s="82">
        <v>5</v>
      </c>
      <c r="BD25" s="82"/>
      <c r="BE25" s="152"/>
    </row>
    <row r="26" spans="2:57" s="6" customFormat="1" ht="17.25" customHeight="1">
      <c r="B26" s="1">
        <v>84504952011</v>
      </c>
      <c r="C26" s="150" t="s">
        <v>195</v>
      </c>
      <c r="D26" s="151"/>
      <c r="E26" s="82">
        <f t="shared" ref="E26:E41" si="28">U26</f>
        <v>3.5416666666666665</v>
      </c>
      <c r="F26" s="82">
        <f t="shared" ref="F26:F41" si="29">AD26</f>
        <v>3.6526666666666663</v>
      </c>
      <c r="G26" s="82">
        <f t="shared" ref="G26:G41" si="30">AM26</f>
        <v>3.7000000000000006</v>
      </c>
      <c r="H26" s="82">
        <f t="shared" ref="H26:H41" si="31">AV26</f>
        <v>4.1307692307692303</v>
      </c>
      <c r="I26" s="82">
        <f t="shared" si="4"/>
        <v>4.1307692307692303</v>
      </c>
      <c r="J26" s="82">
        <f t="shared" ref="J26:J41" si="32">(E26+F26+G26+H26+I26)*0.7/5</f>
        <v>2.681822051282051</v>
      </c>
      <c r="K26" s="82">
        <v>18</v>
      </c>
      <c r="L26" s="82">
        <f t="shared" ref="L26:L41" si="33">J26+K26*0.4*5/36</f>
        <v>3.681822051282051</v>
      </c>
      <c r="M26" s="152"/>
      <c r="N26" s="151">
        <v>4</v>
      </c>
      <c r="O26" s="82">
        <v>0.5</v>
      </c>
      <c r="P26" s="82">
        <v>4.5999999999999996</v>
      </c>
      <c r="Q26" s="82">
        <v>4.5</v>
      </c>
      <c r="R26" s="82">
        <v>5</v>
      </c>
      <c r="S26" s="82">
        <v>3.6</v>
      </c>
      <c r="T26" s="82">
        <f t="shared" ref="T26:T41" si="34">N26*0.6+O26*0.4+P26*0.4+Q26*0.2+R26/5+S26*0.6</f>
        <v>8.5</v>
      </c>
      <c r="U26" s="152">
        <f t="shared" si="8"/>
        <v>3.5416666666666665</v>
      </c>
      <c r="V26" s="151"/>
      <c r="W26" s="82">
        <v>4.3</v>
      </c>
      <c r="X26" s="82">
        <v>3</v>
      </c>
      <c r="Y26" s="82">
        <v>4.8</v>
      </c>
      <c r="Z26" s="82">
        <v>4.3</v>
      </c>
      <c r="AA26" s="82">
        <v>3.4</v>
      </c>
      <c r="AB26" s="152">
        <v>3.3</v>
      </c>
      <c r="AC26" s="151">
        <f t="shared" si="9"/>
        <v>8.7663999999999991</v>
      </c>
      <c r="AD26" s="152">
        <f t="shared" si="10"/>
        <v>3.6526666666666663</v>
      </c>
      <c r="AE26" s="151"/>
      <c r="AF26" s="82">
        <v>3.9</v>
      </c>
      <c r="AG26" s="82">
        <v>1</v>
      </c>
      <c r="AH26" s="82">
        <v>4.0999999999999996</v>
      </c>
      <c r="AI26" s="82">
        <v>3.7</v>
      </c>
      <c r="AJ26" s="82">
        <v>5</v>
      </c>
      <c r="AK26" s="82">
        <v>4.5999999999999996</v>
      </c>
      <c r="AL26" s="82">
        <f t="shared" si="11"/>
        <v>9.620000000000001</v>
      </c>
      <c r="AM26" s="153">
        <f t="shared" si="12"/>
        <v>3.7000000000000006</v>
      </c>
      <c r="AN26" s="151"/>
      <c r="AO26" s="82">
        <v>4.0999999999999996</v>
      </c>
      <c r="AP26" s="82">
        <v>4.0999999999999996</v>
      </c>
      <c r="AQ26" s="82">
        <v>4.0999999999999996</v>
      </c>
      <c r="AR26" s="82">
        <v>4.0999999999999996</v>
      </c>
      <c r="AS26" s="82">
        <v>4.5</v>
      </c>
      <c r="AT26" s="82">
        <v>4.0999999999999996</v>
      </c>
      <c r="AU26" s="82">
        <f t="shared" si="13"/>
        <v>10.739999999999998</v>
      </c>
      <c r="AV26" s="152">
        <f t="shared" si="14"/>
        <v>4.1307692307692303</v>
      </c>
      <c r="AW26" s="151"/>
      <c r="AX26" s="82">
        <v>4</v>
      </c>
      <c r="AY26" s="82">
        <v>2.1</v>
      </c>
      <c r="AZ26" s="82">
        <v>4</v>
      </c>
      <c r="BA26" s="82">
        <v>4</v>
      </c>
      <c r="BB26" s="82">
        <v>5</v>
      </c>
      <c r="BC26" s="82">
        <v>5</v>
      </c>
      <c r="BD26" s="82"/>
      <c r="BE26" s="152"/>
    </row>
    <row r="27" spans="2:57" s="6" customFormat="1" ht="17.25" customHeight="1">
      <c r="B27" s="1">
        <v>84505102011</v>
      </c>
      <c r="C27" s="150" t="s">
        <v>196</v>
      </c>
      <c r="D27" s="151"/>
      <c r="E27" s="82">
        <f t="shared" si="28"/>
        <v>2.4000000000000004</v>
      </c>
      <c r="F27" s="82">
        <f t="shared" si="29"/>
        <v>3.1109999999999993</v>
      </c>
      <c r="G27" s="82">
        <f t="shared" si="30"/>
        <v>3.16923076923077</v>
      </c>
      <c r="H27" s="82">
        <f t="shared" si="31"/>
        <v>4.2230769230769232</v>
      </c>
      <c r="I27" s="82">
        <f t="shared" si="4"/>
        <v>4.2230769230769232</v>
      </c>
      <c r="J27" s="82">
        <f t="shared" si="32"/>
        <v>2.397693846153846</v>
      </c>
      <c r="K27" s="82">
        <v>17</v>
      </c>
      <c r="L27" s="82">
        <f t="shared" si="33"/>
        <v>3.3421382905982906</v>
      </c>
      <c r="M27" s="152"/>
      <c r="N27" s="151"/>
      <c r="O27" s="82">
        <v>1.3</v>
      </c>
      <c r="P27" s="82">
        <v>4.2</v>
      </c>
      <c r="Q27" s="82">
        <v>4.7</v>
      </c>
      <c r="R27" s="82">
        <v>5</v>
      </c>
      <c r="S27" s="82">
        <v>2.7</v>
      </c>
      <c r="T27" s="82">
        <f t="shared" si="34"/>
        <v>5.7600000000000007</v>
      </c>
      <c r="U27" s="152">
        <f t="shared" si="8"/>
        <v>2.4000000000000004</v>
      </c>
      <c r="V27" s="151"/>
      <c r="W27" s="82">
        <v>3.8</v>
      </c>
      <c r="X27" s="82">
        <v>1.1000000000000001</v>
      </c>
      <c r="Y27" s="82">
        <v>4.3</v>
      </c>
      <c r="Z27" s="82">
        <v>4.2</v>
      </c>
      <c r="AA27" s="82">
        <v>3.4</v>
      </c>
      <c r="AB27" s="152">
        <v>3.3</v>
      </c>
      <c r="AC27" s="151">
        <f t="shared" si="9"/>
        <v>7.4663999999999993</v>
      </c>
      <c r="AD27" s="152">
        <f t="shared" si="10"/>
        <v>3.1109999999999993</v>
      </c>
      <c r="AE27" s="151"/>
      <c r="AF27" s="82">
        <v>3.7</v>
      </c>
      <c r="AG27" s="82">
        <v>1</v>
      </c>
      <c r="AH27" s="82">
        <v>4.2</v>
      </c>
      <c r="AI27" s="82">
        <v>3.3</v>
      </c>
      <c r="AJ27" s="82">
        <v>5</v>
      </c>
      <c r="AK27" s="82">
        <v>2.7</v>
      </c>
      <c r="AL27" s="82">
        <f t="shared" si="11"/>
        <v>8.240000000000002</v>
      </c>
      <c r="AM27" s="153">
        <f t="shared" si="12"/>
        <v>3.16923076923077</v>
      </c>
      <c r="AN27" s="151"/>
      <c r="AO27" s="82">
        <v>4.2</v>
      </c>
      <c r="AP27" s="82">
        <v>4.2</v>
      </c>
      <c r="AQ27" s="82">
        <v>4.2</v>
      </c>
      <c r="AR27" s="82">
        <v>4.2</v>
      </c>
      <c r="AS27" s="82">
        <v>4.5</v>
      </c>
      <c r="AT27" s="82">
        <v>4.2</v>
      </c>
      <c r="AU27" s="82">
        <f t="shared" si="13"/>
        <v>10.98</v>
      </c>
      <c r="AV27" s="152">
        <f t="shared" si="14"/>
        <v>4.2230769230769232</v>
      </c>
      <c r="AW27" s="151"/>
      <c r="AX27" s="82"/>
      <c r="AY27" s="82">
        <v>2</v>
      </c>
      <c r="AZ27" s="82">
        <v>4.3</v>
      </c>
      <c r="BA27" s="82">
        <v>4</v>
      </c>
      <c r="BB27" s="82">
        <v>3.5</v>
      </c>
      <c r="BC27" s="82">
        <v>5</v>
      </c>
      <c r="BD27" s="82"/>
      <c r="BE27" s="152"/>
    </row>
    <row r="28" spans="2:57" s="176" customFormat="1" ht="17.25" customHeight="1">
      <c r="B28" s="184">
        <v>84505152011</v>
      </c>
      <c r="C28" s="198" t="s">
        <v>197</v>
      </c>
      <c r="D28" s="180"/>
      <c r="E28" s="177">
        <f t="shared" si="28"/>
        <v>1.4749999999999999</v>
      </c>
      <c r="F28" s="177">
        <f t="shared" si="29"/>
        <v>2.2593333333333336</v>
      </c>
      <c r="G28" s="177">
        <f t="shared" si="30"/>
        <v>2.7307692307692308</v>
      </c>
      <c r="H28" s="177">
        <f t="shared" si="31"/>
        <v>3.0769230769230771</v>
      </c>
      <c r="I28" s="177">
        <f t="shared" si="4"/>
        <v>3.0769230769230771</v>
      </c>
      <c r="J28" s="177">
        <f t="shared" si="32"/>
        <v>1.7666528205128205</v>
      </c>
      <c r="K28" s="177">
        <v>10</v>
      </c>
      <c r="L28" s="177">
        <f t="shared" si="33"/>
        <v>2.3222083760683763</v>
      </c>
      <c r="M28" s="181"/>
      <c r="N28" s="180">
        <v>0</v>
      </c>
      <c r="O28" s="177">
        <v>0.5</v>
      </c>
      <c r="P28" s="177">
        <v>4.3</v>
      </c>
      <c r="Q28" s="177"/>
      <c r="R28" s="177"/>
      <c r="S28" s="177">
        <v>2.7</v>
      </c>
      <c r="T28" s="177">
        <f t="shared" si="34"/>
        <v>3.54</v>
      </c>
      <c r="U28" s="181">
        <f t="shared" si="8"/>
        <v>1.4749999999999999</v>
      </c>
      <c r="V28" s="180"/>
      <c r="W28" s="177">
        <v>0</v>
      </c>
      <c r="X28" s="177">
        <v>0.5</v>
      </c>
      <c r="Y28" s="177">
        <v>4.4000000000000004</v>
      </c>
      <c r="Z28" s="177">
        <v>4.3</v>
      </c>
      <c r="AA28" s="177">
        <v>4.4000000000000004</v>
      </c>
      <c r="AB28" s="181">
        <v>3.3</v>
      </c>
      <c r="AC28" s="180">
        <f t="shared" si="9"/>
        <v>5.4224000000000006</v>
      </c>
      <c r="AD28" s="181">
        <f t="shared" si="10"/>
        <v>2.2593333333333336</v>
      </c>
      <c r="AE28" s="180"/>
      <c r="AF28" s="177">
        <v>0</v>
      </c>
      <c r="AG28" s="177">
        <v>1.8</v>
      </c>
      <c r="AH28" s="177">
        <v>3.9</v>
      </c>
      <c r="AI28" s="177">
        <v>4.3</v>
      </c>
      <c r="AJ28" s="177">
        <v>5</v>
      </c>
      <c r="AK28" s="177">
        <v>3.5</v>
      </c>
      <c r="AL28" s="177">
        <f t="shared" si="11"/>
        <v>7.1</v>
      </c>
      <c r="AM28" s="179">
        <f t="shared" si="12"/>
        <v>2.7307692307692308</v>
      </c>
      <c r="AN28" s="180"/>
      <c r="AO28" s="177">
        <v>3.5</v>
      </c>
      <c r="AP28" s="177">
        <v>3.5</v>
      </c>
      <c r="AQ28" s="177"/>
      <c r="AR28" s="177">
        <v>3.5</v>
      </c>
      <c r="AS28" s="177">
        <v>5</v>
      </c>
      <c r="AT28" s="177">
        <v>3.5</v>
      </c>
      <c r="AU28" s="177">
        <f t="shared" si="13"/>
        <v>8</v>
      </c>
      <c r="AV28" s="181">
        <f t="shared" si="14"/>
        <v>3.0769230769230771</v>
      </c>
      <c r="AW28" s="180"/>
      <c r="AX28" s="177">
        <v>4.3</v>
      </c>
      <c r="AY28" s="177">
        <v>2</v>
      </c>
      <c r="AZ28" s="177">
        <v>4.3</v>
      </c>
      <c r="BA28" s="177"/>
      <c r="BB28" s="177">
        <v>3.5</v>
      </c>
      <c r="BC28" s="177">
        <v>5</v>
      </c>
      <c r="BD28" s="177"/>
      <c r="BE28" s="181"/>
    </row>
    <row r="29" spans="2:57" s="113" customFormat="1" ht="17.25" customHeight="1">
      <c r="B29" s="253">
        <v>84505162011</v>
      </c>
      <c r="C29" s="254" t="s">
        <v>198</v>
      </c>
      <c r="D29" s="158"/>
      <c r="E29" s="157">
        <f t="shared" si="28"/>
        <v>1.5416666666666667</v>
      </c>
      <c r="F29" s="157">
        <f t="shared" si="29"/>
        <v>2.0276666666666663</v>
      </c>
      <c r="G29" s="157">
        <f t="shared" si="30"/>
        <v>3.1076923076923078</v>
      </c>
      <c r="H29" s="157">
        <f t="shared" si="31"/>
        <v>3.5769230769230771</v>
      </c>
      <c r="I29" s="157">
        <f t="shared" si="4"/>
        <v>3.5769230769230771</v>
      </c>
      <c r="J29" s="157">
        <v>2</v>
      </c>
      <c r="K29" s="157">
        <v>18</v>
      </c>
      <c r="L29" s="157">
        <f t="shared" si="33"/>
        <v>3</v>
      </c>
      <c r="M29" s="160"/>
      <c r="N29" s="158"/>
      <c r="O29" s="157">
        <v>0.5</v>
      </c>
      <c r="P29" s="157">
        <v>4.7</v>
      </c>
      <c r="Q29" s="157"/>
      <c r="R29" s="157">
        <v>0</v>
      </c>
      <c r="S29" s="157">
        <v>2.7</v>
      </c>
      <c r="T29" s="157">
        <f t="shared" si="34"/>
        <v>3.7</v>
      </c>
      <c r="U29" s="160">
        <f t="shared" si="8"/>
        <v>1.5416666666666667</v>
      </c>
      <c r="V29" s="158"/>
      <c r="W29" s="157"/>
      <c r="X29" s="157">
        <v>0.5</v>
      </c>
      <c r="Y29" s="157">
        <v>4</v>
      </c>
      <c r="Z29" s="157">
        <v>4.3</v>
      </c>
      <c r="AA29" s="157">
        <v>3.4</v>
      </c>
      <c r="AB29" s="160">
        <v>3.3</v>
      </c>
      <c r="AC29" s="158">
        <f t="shared" si="9"/>
        <v>4.8663999999999996</v>
      </c>
      <c r="AD29" s="160">
        <f t="shared" si="10"/>
        <v>2.0276666666666663</v>
      </c>
      <c r="AE29" s="158"/>
      <c r="AF29" s="157">
        <v>3.3</v>
      </c>
      <c r="AG29" s="157"/>
      <c r="AH29" s="157">
        <v>4.2</v>
      </c>
      <c r="AI29" s="157">
        <v>4.3</v>
      </c>
      <c r="AJ29" s="157">
        <v>3</v>
      </c>
      <c r="AK29" s="157">
        <v>3.5</v>
      </c>
      <c r="AL29" s="157">
        <f t="shared" si="11"/>
        <v>8.08</v>
      </c>
      <c r="AM29" s="159">
        <f t="shared" si="12"/>
        <v>3.1076923076923078</v>
      </c>
      <c r="AN29" s="158"/>
      <c r="AO29" s="157">
        <v>3.5</v>
      </c>
      <c r="AP29" s="157">
        <v>3.5</v>
      </c>
      <c r="AQ29" s="157">
        <v>3.5</v>
      </c>
      <c r="AR29" s="157">
        <v>3.5</v>
      </c>
      <c r="AS29" s="157">
        <v>4.5</v>
      </c>
      <c r="AT29" s="157">
        <v>3.5</v>
      </c>
      <c r="AU29" s="157">
        <f t="shared" si="13"/>
        <v>9.3000000000000007</v>
      </c>
      <c r="AV29" s="160">
        <f t="shared" si="14"/>
        <v>3.5769230769230771</v>
      </c>
      <c r="AW29" s="158"/>
      <c r="AX29" s="157">
        <v>4</v>
      </c>
      <c r="AY29" s="157">
        <v>2</v>
      </c>
      <c r="AZ29" s="157">
        <v>3.8</v>
      </c>
      <c r="BA29" s="157"/>
      <c r="BB29" s="157">
        <v>3.5</v>
      </c>
      <c r="BC29" s="157">
        <v>5</v>
      </c>
      <c r="BD29" s="157"/>
      <c r="BE29" s="160"/>
    </row>
    <row r="30" spans="2:57" s="176" customFormat="1" ht="17.25" customHeight="1">
      <c r="B30" s="184">
        <v>84505202011</v>
      </c>
      <c r="C30" s="198" t="s">
        <v>199</v>
      </c>
      <c r="D30" s="180"/>
      <c r="E30" s="177">
        <f t="shared" si="28"/>
        <v>3.5166666666666671</v>
      </c>
      <c r="F30" s="177">
        <f t="shared" si="29"/>
        <v>3.7083333333333335</v>
      </c>
      <c r="G30" s="177">
        <f t="shared" si="30"/>
        <v>3.5769230769230771</v>
      </c>
      <c r="H30" s="177">
        <f t="shared" si="31"/>
        <v>4.1076923076923073</v>
      </c>
      <c r="I30" s="177">
        <f t="shared" si="4"/>
        <v>4.1076923076923073</v>
      </c>
      <c r="J30" s="177">
        <f t="shared" si="32"/>
        <v>2.6624230769230768</v>
      </c>
      <c r="K30" s="177">
        <v>18</v>
      </c>
      <c r="L30" s="177">
        <f t="shared" si="33"/>
        <v>3.6624230769230768</v>
      </c>
      <c r="M30" s="181"/>
      <c r="N30" s="180">
        <v>4.4000000000000004</v>
      </c>
      <c r="O30" s="177">
        <v>0.5</v>
      </c>
      <c r="P30" s="177">
        <v>4.8499999999999996</v>
      </c>
      <c r="Q30" s="177">
        <v>4.5</v>
      </c>
      <c r="R30" s="177">
        <v>3</v>
      </c>
      <c r="S30" s="177">
        <v>3.6</v>
      </c>
      <c r="T30" s="177">
        <f t="shared" si="34"/>
        <v>8.4400000000000013</v>
      </c>
      <c r="U30" s="181">
        <f t="shared" si="8"/>
        <v>3.5166666666666671</v>
      </c>
      <c r="V30" s="180"/>
      <c r="W30" s="177">
        <v>4</v>
      </c>
      <c r="X30" s="177">
        <v>3</v>
      </c>
      <c r="Y30" s="177">
        <v>4</v>
      </c>
      <c r="Z30" s="177">
        <v>4.3</v>
      </c>
      <c r="AA30" s="177">
        <v>5</v>
      </c>
      <c r="AB30" s="181">
        <v>3.3</v>
      </c>
      <c r="AC30" s="180">
        <f t="shared" si="9"/>
        <v>8.9</v>
      </c>
      <c r="AD30" s="181">
        <f t="shared" si="10"/>
        <v>3.7083333333333335</v>
      </c>
      <c r="AE30" s="180"/>
      <c r="AF30" s="177">
        <v>3.5</v>
      </c>
      <c r="AG30" s="177">
        <v>1</v>
      </c>
      <c r="AH30" s="177">
        <v>3.9</v>
      </c>
      <c r="AI30" s="177">
        <v>3.7</v>
      </c>
      <c r="AJ30" s="177">
        <v>5</v>
      </c>
      <c r="AK30" s="177">
        <v>4.5999999999999996</v>
      </c>
      <c r="AL30" s="177">
        <f t="shared" si="11"/>
        <v>9.3000000000000007</v>
      </c>
      <c r="AM30" s="179">
        <f t="shared" si="12"/>
        <v>3.5769230769230771</v>
      </c>
      <c r="AN30" s="180"/>
      <c r="AO30" s="177">
        <v>4.0999999999999996</v>
      </c>
      <c r="AP30" s="177">
        <v>4.0999999999999996</v>
      </c>
      <c r="AQ30" s="177">
        <v>4.0999999999999996</v>
      </c>
      <c r="AR30" s="177">
        <v>4.0999999999999996</v>
      </c>
      <c r="AS30" s="177">
        <v>4.2</v>
      </c>
      <c r="AT30" s="177">
        <v>4.0999999999999996</v>
      </c>
      <c r="AU30" s="177">
        <f t="shared" si="13"/>
        <v>10.679999999999998</v>
      </c>
      <c r="AV30" s="181">
        <f t="shared" si="14"/>
        <v>4.1076923076923073</v>
      </c>
      <c r="AW30" s="180"/>
      <c r="AX30" s="177">
        <v>4</v>
      </c>
      <c r="AY30" s="177">
        <v>2.1</v>
      </c>
      <c r="AZ30" s="177">
        <v>4</v>
      </c>
      <c r="BA30" s="177">
        <v>4</v>
      </c>
      <c r="BB30" s="177">
        <v>5</v>
      </c>
      <c r="BC30" s="177">
        <v>5</v>
      </c>
      <c r="BD30" s="177"/>
      <c r="BE30" s="181"/>
    </row>
    <row r="31" spans="2:57" s="6" customFormat="1" ht="17.25" customHeight="1">
      <c r="B31" s="1">
        <v>84505262011</v>
      </c>
      <c r="C31" s="150" t="s">
        <v>200</v>
      </c>
      <c r="D31" s="151"/>
      <c r="E31" s="82">
        <f t="shared" si="28"/>
        <v>3.8249999999999997</v>
      </c>
      <c r="F31" s="82">
        <f t="shared" si="29"/>
        <v>3.3803333333333332</v>
      </c>
      <c r="G31" s="82">
        <f t="shared" si="30"/>
        <v>3.5615384615384613</v>
      </c>
      <c r="H31" s="82">
        <f t="shared" si="31"/>
        <v>3.9461538461538459</v>
      </c>
      <c r="I31" s="82">
        <f t="shared" si="4"/>
        <v>3.9461538461538459</v>
      </c>
      <c r="J31" s="82">
        <f t="shared" si="32"/>
        <v>2.6122851282051278</v>
      </c>
      <c r="K31" s="82">
        <v>13</v>
      </c>
      <c r="L31" s="82">
        <f t="shared" si="33"/>
        <v>3.3345073504273501</v>
      </c>
      <c r="M31" s="152"/>
      <c r="N31" s="151">
        <v>3.5</v>
      </c>
      <c r="O31" s="82">
        <v>2.9</v>
      </c>
      <c r="P31" s="82">
        <v>4</v>
      </c>
      <c r="Q31" s="82">
        <v>4.5999999999999996</v>
      </c>
      <c r="R31" s="82">
        <v>5</v>
      </c>
      <c r="S31" s="82">
        <v>4</v>
      </c>
      <c r="T31" s="82">
        <f t="shared" si="34"/>
        <v>9.18</v>
      </c>
      <c r="U31" s="152">
        <f t="shared" si="8"/>
        <v>3.8249999999999997</v>
      </c>
      <c r="V31" s="151"/>
      <c r="W31" s="82">
        <v>3.8</v>
      </c>
      <c r="X31" s="82">
        <v>1.6</v>
      </c>
      <c r="Y31" s="82">
        <v>4.5</v>
      </c>
      <c r="Z31" s="82">
        <v>4.3</v>
      </c>
      <c r="AA31" s="82">
        <v>3.4</v>
      </c>
      <c r="AB31" s="152">
        <v>4.0999999999999996</v>
      </c>
      <c r="AC31" s="151">
        <f t="shared" si="9"/>
        <v>8.1128</v>
      </c>
      <c r="AD31" s="152">
        <f t="shared" si="10"/>
        <v>3.3803333333333332</v>
      </c>
      <c r="AE31" s="151"/>
      <c r="AF31" s="82">
        <v>4.5</v>
      </c>
      <c r="AG31" s="82">
        <v>1</v>
      </c>
      <c r="AH31" s="82">
        <v>3.9</v>
      </c>
      <c r="AI31" s="82">
        <v>4.3</v>
      </c>
      <c r="AJ31" s="82">
        <v>4.5</v>
      </c>
      <c r="AK31" s="82">
        <v>3.3</v>
      </c>
      <c r="AL31" s="82">
        <f t="shared" si="11"/>
        <v>9.26</v>
      </c>
      <c r="AM31" s="153">
        <f t="shared" si="12"/>
        <v>3.5615384615384613</v>
      </c>
      <c r="AN31" s="151"/>
      <c r="AO31" s="82">
        <v>3.9</v>
      </c>
      <c r="AP31" s="82">
        <v>3.9</v>
      </c>
      <c r="AQ31" s="82">
        <v>3.9</v>
      </c>
      <c r="AR31" s="82">
        <v>3.9</v>
      </c>
      <c r="AS31" s="82">
        <v>4.5</v>
      </c>
      <c r="AT31" s="82">
        <v>3.9</v>
      </c>
      <c r="AU31" s="82">
        <f t="shared" si="13"/>
        <v>10.26</v>
      </c>
      <c r="AV31" s="152">
        <f t="shared" si="14"/>
        <v>3.9461538461538459</v>
      </c>
      <c r="AW31" s="151"/>
      <c r="AX31" s="82">
        <v>4.3</v>
      </c>
      <c r="AY31" s="82">
        <v>2.1</v>
      </c>
      <c r="AZ31" s="82">
        <v>4.5</v>
      </c>
      <c r="BA31" s="82">
        <v>4.4000000000000004</v>
      </c>
      <c r="BB31" s="82">
        <v>5</v>
      </c>
      <c r="BC31" s="82">
        <v>5</v>
      </c>
      <c r="BD31" s="82"/>
      <c r="BE31" s="152"/>
    </row>
    <row r="32" spans="2:57" s="176" customFormat="1" ht="17.25" customHeight="1">
      <c r="B32" s="184">
        <v>84505302011</v>
      </c>
      <c r="C32" s="198" t="s">
        <v>201</v>
      </c>
      <c r="D32" s="180"/>
      <c r="E32" s="177">
        <f t="shared" si="28"/>
        <v>2.9750000000000001</v>
      </c>
      <c r="F32" s="177">
        <f t="shared" si="29"/>
        <v>2.3000000000000003</v>
      </c>
      <c r="G32" s="177">
        <f t="shared" si="30"/>
        <v>2.9153846153846152</v>
      </c>
      <c r="H32" s="177">
        <f t="shared" si="31"/>
        <v>3.9461538461538459</v>
      </c>
      <c r="I32" s="177">
        <f t="shared" si="4"/>
        <v>3.9461538461538459</v>
      </c>
      <c r="J32" s="177">
        <f t="shared" si="32"/>
        <v>2.2515769230769229</v>
      </c>
      <c r="K32" s="177">
        <v>14</v>
      </c>
      <c r="L32" s="177">
        <f t="shared" si="33"/>
        <v>3.029354700854701</v>
      </c>
      <c r="M32" s="181"/>
      <c r="N32" s="180">
        <v>3.5</v>
      </c>
      <c r="O32" s="177">
        <v>1.3</v>
      </c>
      <c r="P32" s="177">
        <v>3.7</v>
      </c>
      <c r="Q32" s="177">
        <v>4.2</v>
      </c>
      <c r="R32" s="177">
        <v>5</v>
      </c>
      <c r="S32" s="177">
        <v>2</v>
      </c>
      <c r="T32" s="177">
        <f t="shared" si="34"/>
        <v>7.1400000000000006</v>
      </c>
      <c r="U32" s="181">
        <f t="shared" si="8"/>
        <v>2.9750000000000001</v>
      </c>
      <c r="V32" s="180"/>
      <c r="W32" s="177"/>
      <c r="X32" s="177">
        <v>1.6</v>
      </c>
      <c r="Y32" s="177">
        <v>4.3</v>
      </c>
      <c r="Z32" s="177">
        <v>4.3</v>
      </c>
      <c r="AA32" s="177">
        <v>4</v>
      </c>
      <c r="AB32" s="181">
        <v>3</v>
      </c>
      <c r="AC32" s="180">
        <f t="shared" si="9"/>
        <v>5.5200000000000005</v>
      </c>
      <c r="AD32" s="181">
        <f t="shared" si="10"/>
        <v>2.3000000000000003</v>
      </c>
      <c r="AE32" s="180"/>
      <c r="AF32" s="177">
        <v>4.9000000000000004</v>
      </c>
      <c r="AG32" s="177"/>
      <c r="AH32" s="177">
        <v>4.3</v>
      </c>
      <c r="AI32" s="177"/>
      <c r="AJ32" s="177">
        <v>5</v>
      </c>
      <c r="AK32" s="177">
        <v>3.2</v>
      </c>
      <c r="AL32" s="177">
        <f t="shared" si="11"/>
        <v>7.58</v>
      </c>
      <c r="AM32" s="179">
        <f t="shared" si="12"/>
        <v>2.9153846153846152</v>
      </c>
      <c r="AN32" s="180"/>
      <c r="AO32" s="177">
        <v>3.9</v>
      </c>
      <c r="AP32" s="177">
        <v>3.9</v>
      </c>
      <c r="AQ32" s="177">
        <v>3.9</v>
      </c>
      <c r="AR32" s="177">
        <v>3.9</v>
      </c>
      <c r="AS32" s="177">
        <v>4.5</v>
      </c>
      <c r="AT32" s="177">
        <v>3.9</v>
      </c>
      <c r="AU32" s="177">
        <f t="shared" si="13"/>
        <v>10.26</v>
      </c>
      <c r="AV32" s="181">
        <f t="shared" si="14"/>
        <v>3.9461538461538459</v>
      </c>
      <c r="AW32" s="180"/>
      <c r="AX32" s="177">
        <v>4.5999999999999996</v>
      </c>
      <c r="AY32" s="177"/>
      <c r="AZ32" s="177">
        <v>4.4000000000000004</v>
      </c>
      <c r="BA32" s="177">
        <v>4.2</v>
      </c>
      <c r="BB32" s="177">
        <v>4</v>
      </c>
      <c r="BC32" s="177">
        <v>5</v>
      </c>
      <c r="BD32" s="177"/>
      <c r="BE32" s="181"/>
    </row>
    <row r="33" spans="1:57" s="6" customFormat="1" ht="17.25" customHeight="1">
      <c r="B33" s="1">
        <v>84505382011</v>
      </c>
      <c r="C33" s="150" t="s">
        <v>202</v>
      </c>
      <c r="D33" s="151"/>
      <c r="E33" s="82">
        <f t="shared" si="28"/>
        <v>0.58333333333333337</v>
      </c>
      <c r="F33" s="82">
        <f t="shared" si="29"/>
        <v>0</v>
      </c>
      <c r="G33" s="82">
        <f t="shared" si="30"/>
        <v>0</v>
      </c>
      <c r="H33" s="82">
        <f t="shared" si="31"/>
        <v>0</v>
      </c>
      <c r="I33" s="82">
        <f t="shared" si="4"/>
        <v>0</v>
      </c>
      <c r="J33" s="82">
        <f t="shared" si="32"/>
        <v>8.1666666666666665E-2</v>
      </c>
      <c r="K33" s="82"/>
      <c r="L33" s="82">
        <f t="shared" si="33"/>
        <v>8.1666666666666665E-2</v>
      </c>
      <c r="M33" s="152"/>
      <c r="N33" s="151"/>
      <c r="O33" s="82"/>
      <c r="P33" s="82">
        <v>3.5</v>
      </c>
      <c r="Q33" s="82"/>
      <c r="R33" s="82"/>
      <c r="S33" s="82"/>
      <c r="T33" s="82">
        <f t="shared" si="34"/>
        <v>1.4000000000000001</v>
      </c>
      <c r="U33" s="152">
        <f t="shared" si="8"/>
        <v>0.58333333333333337</v>
      </c>
      <c r="V33" s="151"/>
      <c r="W33" s="82"/>
      <c r="X33" s="82"/>
      <c r="Y33" s="82"/>
      <c r="Z33" s="82"/>
      <c r="AA33" s="82"/>
      <c r="AB33" s="152"/>
      <c r="AC33" s="151">
        <f t="shared" si="9"/>
        <v>0</v>
      </c>
      <c r="AD33" s="152">
        <f t="shared" si="10"/>
        <v>0</v>
      </c>
      <c r="AE33" s="151"/>
      <c r="AF33" s="82"/>
      <c r="AG33" s="82"/>
      <c r="AH33" s="82"/>
      <c r="AI33" s="82"/>
      <c r="AJ33" s="82"/>
      <c r="AK33" s="82"/>
      <c r="AL33" s="82">
        <f t="shared" si="11"/>
        <v>0</v>
      </c>
      <c r="AM33" s="153">
        <f t="shared" si="12"/>
        <v>0</v>
      </c>
      <c r="AN33" s="151"/>
      <c r="AO33" s="82"/>
      <c r="AP33" s="82"/>
      <c r="AQ33" s="82"/>
      <c r="AR33" s="82"/>
      <c r="AS33" s="82"/>
      <c r="AT33" s="82"/>
      <c r="AU33" s="82">
        <f t="shared" si="13"/>
        <v>0</v>
      </c>
      <c r="AV33" s="152">
        <f t="shared" si="14"/>
        <v>0</v>
      </c>
      <c r="AW33" s="151"/>
      <c r="AX33" s="82"/>
      <c r="AY33" s="82"/>
      <c r="AZ33" s="82"/>
      <c r="BA33" s="82"/>
      <c r="BB33" s="82"/>
      <c r="BC33" s="82"/>
      <c r="BD33" s="82"/>
      <c r="BE33" s="152"/>
    </row>
    <row r="34" spans="1:57" s="176" customFormat="1" ht="17.25" customHeight="1">
      <c r="B34" s="184">
        <v>84504922011</v>
      </c>
      <c r="C34" s="198" t="s">
        <v>203</v>
      </c>
      <c r="D34" s="180"/>
      <c r="E34" s="177">
        <f t="shared" si="28"/>
        <v>3.8666666666666667</v>
      </c>
      <c r="F34" s="177">
        <f t="shared" si="29"/>
        <v>3.5766666666666667</v>
      </c>
      <c r="G34" s="177">
        <f t="shared" si="30"/>
        <v>3.2846153846153845</v>
      </c>
      <c r="H34" s="177">
        <f t="shared" si="31"/>
        <v>4.2230769230769232</v>
      </c>
      <c r="I34" s="177">
        <f t="shared" si="4"/>
        <v>4.2230769230769232</v>
      </c>
      <c r="J34" s="177">
        <f t="shared" si="32"/>
        <v>2.6843743589743587</v>
      </c>
      <c r="K34" s="177">
        <v>12</v>
      </c>
      <c r="L34" s="177">
        <f t="shared" si="33"/>
        <v>3.3510410256410257</v>
      </c>
      <c r="M34" s="181"/>
      <c r="N34" s="180">
        <v>4.5</v>
      </c>
      <c r="O34" s="177">
        <v>2.5</v>
      </c>
      <c r="P34" s="177">
        <v>4.5999999999999996</v>
      </c>
      <c r="Q34" s="177">
        <v>4.7</v>
      </c>
      <c r="R34" s="177">
        <v>5</v>
      </c>
      <c r="S34" s="177">
        <v>3</v>
      </c>
      <c r="T34" s="177">
        <f t="shared" si="34"/>
        <v>9.2799999999999994</v>
      </c>
      <c r="U34" s="181">
        <f t="shared" si="8"/>
        <v>3.8666666666666667</v>
      </c>
      <c r="V34" s="180"/>
      <c r="W34" s="177">
        <v>4.8</v>
      </c>
      <c r="X34" s="177">
        <v>1.3</v>
      </c>
      <c r="Y34" s="177">
        <v>4.8</v>
      </c>
      <c r="Z34" s="177">
        <v>4.2</v>
      </c>
      <c r="AA34" s="177">
        <v>4</v>
      </c>
      <c r="AB34" s="181">
        <v>3.3</v>
      </c>
      <c r="AC34" s="180">
        <f t="shared" si="9"/>
        <v>8.5839999999999996</v>
      </c>
      <c r="AD34" s="181">
        <f t="shared" si="10"/>
        <v>3.5766666666666667</v>
      </c>
      <c r="AE34" s="180"/>
      <c r="AF34" s="177">
        <v>3.8</v>
      </c>
      <c r="AG34" s="177">
        <v>1</v>
      </c>
      <c r="AH34" s="177">
        <v>4.8</v>
      </c>
      <c r="AI34" s="177">
        <v>3.3</v>
      </c>
      <c r="AJ34" s="177">
        <v>5</v>
      </c>
      <c r="AK34" s="177">
        <v>2.7</v>
      </c>
      <c r="AL34" s="177">
        <f t="shared" si="11"/>
        <v>8.5399999999999991</v>
      </c>
      <c r="AM34" s="179">
        <f t="shared" si="12"/>
        <v>3.2846153846153845</v>
      </c>
      <c r="AN34" s="180"/>
      <c r="AO34" s="177">
        <v>4.2</v>
      </c>
      <c r="AP34" s="177">
        <v>4.2</v>
      </c>
      <c r="AQ34" s="177">
        <v>4.2</v>
      </c>
      <c r="AR34" s="177">
        <v>4.2</v>
      </c>
      <c r="AS34" s="177">
        <v>4.5</v>
      </c>
      <c r="AT34" s="177">
        <v>4.2</v>
      </c>
      <c r="AU34" s="177">
        <f t="shared" si="13"/>
        <v>10.98</v>
      </c>
      <c r="AV34" s="181">
        <f t="shared" si="14"/>
        <v>4.2230769230769232</v>
      </c>
      <c r="AW34" s="180"/>
      <c r="AX34" s="177">
        <v>3.8</v>
      </c>
      <c r="AY34" s="177">
        <v>1.5</v>
      </c>
      <c r="AZ34" s="177">
        <v>4</v>
      </c>
      <c r="BA34" s="177">
        <v>4</v>
      </c>
      <c r="BB34" s="177">
        <v>3.5</v>
      </c>
      <c r="BC34" s="177">
        <v>5</v>
      </c>
      <c r="BD34" s="177"/>
      <c r="BE34" s="181"/>
    </row>
    <row r="35" spans="1:57" s="176" customFormat="1" ht="17.25" customHeight="1">
      <c r="B35" s="184">
        <v>84504772011</v>
      </c>
      <c r="C35" s="198" t="s">
        <v>204</v>
      </c>
      <c r="D35" s="180"/>
      <c r="E35" s="177">
        <f t="shared" si="28"/>
        <v>0</v>
      </c>
      <c r="F35" s="177">
        <f t="shared" si="29"/>
        <v>0</v>
      </c>
      <c r="G35" s="177">
        <f t="shared" si="30"/>
        <v>0</v>
      </c>
      <c r="H35" s="177">
        <f t="shared" si="31"/>
        <v>0</v>
      </c>
      <c r="I35" s="177">
        <f t="shared" si="4"/>
        <v>0</v>
      </c>
      <c r="J35" s="177">
        <f t="shared" si="32"/>
        <v>0</v>
      </c>
      <c r="K35" s="177"/>
      <c r="L35" s="177">
        <f t="shared" si="33"/>
        <v>0</v>
      </c>
      <c r="M35" s="181"/>
      <c r="N35" s="180"/>
      <c r="O35" s="177"/>
      <c r="P35" s="177"/>
      <c r="Q35" s="177"/>
      <c r="R35" s="177"/>
      <c r="S35" s="177"/>
      <c r="T35" s="177">
        <f t="shared" si="34"/>
        <v>0</v>
      </c>
      <c r="U35" s="181">
        <f t="shared" si="8"/>
        <v>0</v>
      </c>
      <c r="V35" s="180"/>
      <c r="W35" s="177"/>
      <c r="X35" s="177"/>
      <c r="Y35" s="177"/>
      <c r="Z35" s="177"/>
      <c r="AA35" s="177"/>
      <c r="AB35" s="181"/>
      <c r="AC35" s="180">
        <f t="shared" si="9"/>
        <v>0</v>
      </c>
      <c r="AD35" s="181">
        <f t="shared" si="10"/>
        <v>0</v>
      </c>
      <c r="AE35" s="180"/>
      <c r="AF35" s="177"/>
      <c r="AG35" s="177"/>
      <c r="AH35" s="177"/>
      <c r="AI35" s="177"/>
      <c r="AJ35" s="177"/>
      <c r="AK35" s="177"/>
      <c r="AL35" s="177">
        <f t="shared" si="11"/>
        <v>0</v>
      </c>
      <c r="AM35" s="179">
        <f t="shared" si="12"/>
        <v>0</v>
      </c>
      <c r="AN35" s="180"/>
      <c r="AO35" s="177"/>
      <c r="AP35" s="177"/>
      <c r="AQ35" s="177"/>
      <c r="AR35" s="177"/>
      <c r="AS35" s="177"/>
      <c r="AT35" s="177"/>
      <c r="AU35" s="177">
        <f t="shared" si="13"/>
        <v>0</v>
      </c>
      <c r="AV35" s="181">
        <f t="shared" si="14"/>
        <v>0</v>
      </c>
      <c r="AW35" s="180"/>
      <c r="AX35" s="177"/>
      <c r="AY35" s="177"/>
      <c r="AZ35" s="177"/>
      <c r="BA35" s="177"/>
      <c r="BB35" s="177"/>
      <c r="BC35" s="177"/>
      <c r="BD35" s="177"/>
      <c r="BE35" s="181"/>
    </row>
    <row r="36" spans="1:57" s="131" customFormat="1" ht="17.25" customHeight="1">
      <c r="B36" s="118">
        <v>84504262011</v>
      </c>
      <c r="C36" s="202" t="s">
        <v>205</v>
      </c>
      <c r="D36" s="171"/>
      <c r="E36" s="172">
        <f t="shared" si="28"/>
        <v>3.1833333333333336</v>
      </c>
      <c r="F36" s="172">
        <f t="shared" si="29"/>
        <v>3.0363333333333333</v>
      </c>
      <c r="G36" s="172">
        <f t="shared" si="30"/>
        <v>3.6461538461538465</v>
      </c>
      <c r="H36" s="172">
        <f t="shared" si="31"/>
        <v>4.592307692307692</v>
      </c>
      <c r="I36" s="172">
        <f t="shared" si="4"/>
        <v>4.592307692307692</v>
      </c>
      <c r="J36" s="172">
        <f t="shared" si="32"/>
        <v>2.6670610256410252</v>
      </c>
      <c r="K36" s="172">
        <v>13</v>
      </c>
      <c r="L36" s="172">
        <f t="shared" si="33"/>
        <v>3.3892832478632475</v>
      </c>
      <c r="M36" s="173"/>
      <c r="N36" s="171">
        <v>3.5</v>
      </c>
      <c r="O36" s="172">
        <v>1.3</v>
      </c>
      <c r="P36" s="172">
        <v>3.7</v>
      </c>
      <c r="Q36" s="172">
        <v>4.7</v>
      </c>
      <c r="R36" s="172">
        <v>4.5999999999999996</v>
      </c>
      <c r="S36" s="172">
        <v>2.8</v>
      </c>
      <c r="T36" s="172">
        <f t="shared" si="34"/>
        <v>7.6400000000000006</v>
      </c>
      <c r="U36" s="173">
        <f t="shared" si="8"/>
        <v>3.1833333333333336</v>
      </c>
      <c r="V36" s="171"/>
      <c r="W36" s="172">
        <v>3.5</v>
      </c>
      <c r="X36" s="172">
        <v>1</v>
      </c>
      <c r="Y36" s="172">
        <v>3.3</v>
      </c>
      <c r="Z36" s="172">
        <v>3.7</v>
      </c>
      <c r="AA36" s="172">
        <v>4.5999999999999996</v>
      </c>
      <c r="AB36" s="173">
        <v>3.6</v>
      </c>
      <c r="AC36" s="171">
        <f t="shared" si="9"/>
        <v>7.2872000000000003</v>
      </c>
      <c r="AD36" s="173">
        <f t="shared" si="10"/>
        <v>3.0363333333333333</v>
      </c>
      <c r="AE36" s="171"/>
      <c r="AF36" s="172">
        <v>3.7</v>
      </c>
      <c r="AG36" s="172">
        <v>1</v>
      </c>
      <c r="AH36" s="172">
        <v>4.3</v>
      </c>
      <c r="AI36" s="172">
        <v>3.9</v>
      </c>
      <c r="AJ36" s="172">
        <v>5</v>
      </c>
      <c r="AK36" s="172">
        <v>4.3</v>
      </c>
      <c r="AL36" s="172">
        <f t="shared" si="11"/>
        <v>9.48</v>
      </c>
      <c r="AM36" s="174">
        <f t="shared" si="12"/>
        <v>3.6461538461538465</v>
      </c>
      <c r="AN36" s="171"/>
      <c r="AO36" s="172">
        <v>4.5999999999999996</v>
      </c>
      <c r="AP36" s="172">
        <v>4.5999999999999996</v>
      </c>
      <c r="AQ36" s="172">
        <v>4.5999999999999996</v>
      </c>
      <c r="AR36" s="172">
        <v>4.5999999999999996</v>
      </c>
      <c r="AS36" s="172">
        <v>4.5</v>
      </c>
      <c r="AT36" s="172">
        <v>4.5999999999999996</v>
      </c>
      <c r="AU36" s="172">
        <f t="shared" si="13"/>
        <v>11.94</v>
      </c>
      <c r="AV36" s="173">
        <f t="shared" si="14"/>
        <v>4.592307692307692</v>
      </c>
      <c r="AW36" s="171"/>
      <c r="AX36" s="172"/>
      <c r="AY36" s="172">
        <v>1.5</v>
      </c>
      <c r="AZ36" s="172">
        <v>4</v>
      </c>
      <c r="BA36" s="172">
        <v>4.2</v>
      </c>
      <c r="BB36" s="172">
        <v>0</v>
      </c>
      <c r="BC36" s="172">
        <v>5</v>
      </c>
      <c r="BD36" s="172"/>
      <c r="BE36" s="173"/>
    </row>
    <row r="37" spans="1:57" s="6" customFormat="1" ht="17.25" customHeight="1">
      <c r="B37" s="1" t="s">
        <v>42</v>
      </c>
      <c r="C37" s="150" t="s">
        <v>206</v>
      </c>
      <c r="D37" s="151"/>
      <c r="E37" s="82">
        <f t="shared" si="28"/>
        <v>3.5083333333333333</v>
      </c>
      <c r="F37" s="82">
        <f t="shared" si="29"/>
        <v>3.859</v>
      </c>
      <c r="G37" s="82">
        <f t="shared" si="30"/>
        <v>3.7153846153846151</v>
      </c>
      <c r="H37" s="82">
        <f t="shared" si="31"/>
        <v>3.9846153846153842</v>
      </c>
      <c r="I37" s="82">
        <f t="shared" si="4"/>
        <v>3.9846153846153842</v>
      </c>
      <c r="J37" s="82">
        <f t="shared" si="32"/>
        <v>2.66727282051282</v>
      </c>
      <c r="K37" s="82">
        <v>13</v>
      </c>
      <c r="L37" s="82">
        <f t="shared" si="33"/>
        <v>3.3894950427350423</v>
      </c>
      <c r="M37" s="152"/>
      <c r="N37" s="151">
        <v>2.5</v>
      </c>
      <c r="O37" s="82">
        <v>2.9</v>
      </c>
      <c r="P37" s="82">
        <v>3.7</v>
      </c>
      <c r="Q37" s="82">
        <v>4.5999999999999996</v>
      </c>
      <c r="R37" s="82">
        <v>4.8</v>
      </c>
      <c r="S37" s="82">
        <v>4</v>
      </c>
      <c r="T37" s="82">
        <f t="shared" si="34"/>
        <v>8.42</v>
      </c>
      <c r="U37" s="152">
        <f t="shared" si="8"/>
        <v>3.5083333333333333</v>
      </c>
      <c r="V37" s="151"/>
      <c r="W37" s="82">
        <v>4.5</v>
      </c>
      <c r="X37" s="82">
        <v>1.8</v>
      </c>
      <c r="Y37" s="82">
        <v>4.4000000000000004</v>
      </c>
      <c r="Z37" s="82">
        <v>4.3</v>
      </c>
      <c r="AA37" s="82">
        <v>4.8</v>
      </c>
      <c r="AB37" s="152">
        <v>4.0999999999999996</v>
      </c>
      <c r="AC37" s="151">
        <f t="shared" si="9"/>
        <v>9.2615999999999996</v>
      </c>
      <c r="AD37" s="152">
        <f t="shared" si="10"/>
        <v>3.859</v>
      </c>
      <c r="AE37" s="151"/>
      <c r="AF37" s="82">
        <v>4.5999999999999996</v>
      </c>
      <c r="AG37" s="82">
        <v>1</v>
      </c>
      <c r="AH37" s="82">
        <v>4.5</v>
      </c>
      <c r="AI37" s="82">
        <v>4.3</v>
      </c>
      <c r="AJ37" s="82">
        <v>5</v>
      </c>
      <c r="AK37" s="82">
        <v>3.3</v>
      </c>
      <c r="AL37" s="82">
        <f t="shared" si="11"/>
        <v>9.66</v>
      </c>
      <c r="AM37" s="153">
        <f t="shared" si="12"/>
        <v>3.7153846153846151</v>
      </c>
      <c r="AN37" s="151"/>
      <c r="AO37" s="82">
        <v>3.9</v>
      </c>
      <c r="AP37" s="82">
        <v>3.9</v>
      </c>
      <c r="AQ37" s="82">
        <v>3.9</v>
      </c>
      <c r="AR37" s="82">
        <v>3.9</v>
      </c>
      <c r="AS37" s="82">
        <v>5</v>
      </c>
      <c r="AT37" s="82">
        <v>3.9</v>
      </c>
      <c r="AU37" s="82">
        <f t="shared" si="13"/>
        <v>10.36</v>
      </c>
      <c r="AV37" s="152">
        <f t="shared" si="14"/>
        <v>3.9846153846153842</v>
      </c>
      <c r="AW37" s="151"/>
      <c r="AX37" s="82">
        <v>4.2</v>
      </c>
      <c r="AY37" s="82">
        <v>1.5</v>
      </c>
      <c r="AZ37" s="82">
        <v>4.8</v>
      </c>
      <c r="BA37" s="82">
        <v>4.4000000000000004</v>
      </c>
      <c r="BB37" s="82">
        <v>5</v>
      </c>
      <c r="BC37" s="82">
        <v>5</v>
      </c>
      <c r="BD37" s="82"/>
      <c r="BE37" s="152"/>
    </row>
    <row r="38" spans="1:57" s="176" customFormat="1" ht="17.25" customHeight="1">
      <c r="B38" s="184">
        <v>84505252011</v>
      </c>
      <c r="C38" s="199" t="s">
        <v>207</v>
      </c>
      <c r="D38" s="180"/>
      <c r="E38" s="177">
        <f t="shared" si="28"/>
        <v>1.925</v>
      </c>
      <c r="F38" s="177">
        <f t="shared" si="29"/>
        <v>0.88333333333333341</v>
      </c>
      <c r="G38" s="177">
        <f t="shared" si="30"/>
        <v>0</v>
      </c>
      <c r="H38" s="177">
        <f t="shared" si="31"/>
        <v>0</v>
      </c>
      <c r="I38" s="177">
        <f t="shared" si="4"/>
        <v>0</v>
      </c>
      <c r="J38" s="177">
        <f t="shared" si="32"/>
        <v>0.39316666666666666</v>
      </c>
      <c r="K38" s="177"/>
      <c r="L38" s="177">
        <f t="shared" si="33"/>
        <v>0.39316666666666666</v>
      </c>
      <c r="M38" s="181"/>
      <c r="N38" s="180">
        <v>3</v>
      </c>
      <c r="O38" s="177"/>
      <c r="P38" s="177">
        <v>4.8</v>
      </c>
      <c r="Q38" s="177"/>
      <c r="R38" s="177">
        <v>4.5</v>
      </c>
      <c r="S38" s="177"/>
      <c r="T38" s="177">
        <f t="shared" si="34"/>
        <v>4.62</v>
      </c>
      <c r="U38" s="181">
        <f t="shared" si="8"/>
        <v>1.925</v>
      </c>
      <c r="V38" s="180"/>
      <c r="W38" s="177"/>
      <c r="X38" s="177">
        <v>0.5</v>
      </c>
      <c r="Y38" s="177">
        <v>4.8</v>
      </c>
      <c r="Z38" s="177"/>
      <c r="AA38" s="177"/>
      <c r="AB38" s="181"/>
      <c r="AC38" s="180">
        <f t="shared" si="9"/>
        <v>2.12</v>
      </c>
      <c r="AD38" s="181">
        <f t="shared" si="10"/>
        <v>0.88333333333333341</v>
      </c>
      <c r="AE38" s="180"/>
      <c r="AF38" s="177"/>
      <c r="AG38" s="177"/>
      <c r="AH38" s="177"/>
      <c r="AI38" s="177"/>
      <c r="AJ38" s="177"/>
      <c r="AK38" s="177"/>
      <c r="AL38" s="177">
        <f t="shared" si="11"/>
        <v>0</v>
      </c>
      <c r="AM38" s="179">
        <f t="shared" si="12"/>
        <v>0</v>
      </c>
      <c r="AN38" s="180"/>
      <c r="AO38" s="177"/>
      <c r="AP38" s="177"/>
      <c r="AQ38" s="177"/>
      <c r="AR38" s="177"/>
      <c r="AS38" s="177"/>
      <c r="AT38" s="177"/>
      <c r="AU38" s="177">
        <f t="shared" si="13"/>
        <v>0</v>
      </c>
      <c r="AV38" s="181">
        <f t="shared" si="14"/>
        <v>0</v>
      </c>
      <c r="AW38" s="180"/>
      <c r="AX38" s="177"/>
      <c r="AY38" s="177"/>
      <c r="AZ38" s="177"/>
      <c r="BA38" s="177"/>
      <c r="BB38" s="177"/>
      <c r="BC38" s="177"/>
      <c r="BD38" s="177"/>
      <c r="BE38" s="181"/>
    </row>
    <row r="39" spans="1:57" s="6" customFormat="1" ht="17.25" customHeight="1">
      <c r="B39" s="1">
        <v>84505122011</v>
      </c>
      <c r="C39" s="150" t="s">
        <v>208</v>
      </c>
      <c r="D39" s="151"/>
      <c r="E39" s="82">
        <f t="shared" si="28"/>
        <v>4.1833333333333327</v>
      </c>
      <c r="F39" s="82">
        <f t="shared" si="29"/>
        <v>4.1263333333333323</v>
      </c>
      <c r="G39" s="82">
        <f t="shared" si="30"/>
        <v>3.6230769230769231</v>
      </c>
      <c r="H39" s="82">
        <f t="shared" si="31"/>
        <v>3.9846153846153842</v>
      </c>
      <c r="I39" s="82">
        <f t="shared" si="4"/>
        <v>3.9846153846153842</v>
      </c>
      <c r="J39" s="82">
        <f t="shared" si="32"/>
        <v>2.7862764102564102</v>
      </c>
      <c r="K39" s="82">
        <v>14</v>
      </c>
      <c r="L39" s="82">
        <f t="shared" si="33"/>
        <v>3.5640541880341878</v>
      </c>
      <c r="M39" s="152"/>
      <c r="N39" s="151">
        <v>4.3</v>
      </c>
      <c r="O39" s="82">
        <v>2.9</v>
      </c>
      <c r="P39" s="82">
        <v>4.95</v>
      </c>
      <c r="Q39" s="82">
        <v>4.5999999999999996</v>
      </c>
      <c r="R39" s="82">
        <v>5</v>
      </c>
      <c r="S39" s="82">
        <v>4</v>
      </c>
      <c r="T39" s="82">
        <f t="shared" si="34"/>
        <v>10.039999999999999</v>
      </c>
      <c r="U39" s="152">
        <f t="shared" si="8"/>
        <v>4.1833333333333327</v>
      </c>
      <c r="V39" s="151"/>
      <c r="W39" s="82">
        <v>4.7</v>
      </c>
      <c r="X39" s="82">
        <v>2.9</v>
      </c>
      <c r="Y39" s="82">
        <v>4.8499999999999996</v>
      </c>
      <c r="Z39" s="82">
        <v>4.3</v>
      </c>
      <c r="AA39" s="82">
        <v>4.5999999999999996</v>
      </c>
      <c r="AB39" s="152">
        <v>4.0999999999999996</v>
      </c>
      <c r="AC39" s="151">
        <f t="shared" si="9"/>
        <v>9.9031999999999982</v>
      </c>
      <c r="AD39" s="152">
        <f t="shared" si="10"/>
        <v>4.1263333333333323</v>
      </c>
      <c r="AE39" s="151"/>
      <c r="AF39" s="82">
        <v>4.2</v>
      </c>
      <c r="AG39" s="82">
        <v>1</v>
      </c>
      <c r="AH39" s="82">
        <v>4.5</v>
      </c>
      <c r="AI39" s="82">
        <v>4.3</v>
      </c>
      <c r="AJ39" s="82">
        <v>5</v>
      </c>
      <c r="AK39" s="82">
        <v>3.3</v>
      </c>
      <c r="AL39" s="82">
        <f t="shared" si="11"/>
        <v>9.42</v>
      </c>
      <c r="AM39" s="153">
        <f t="shared" si="12"/>
        <v>3.6230769230769231</v>
      </c>
      <c r="AN39" s="151"/>
      <c r="AO39" s="82">
        <v>3.9</v>
      </c>
      <c r="AP39" s="82">
        <v>3.9</v>
      </c>
      <c r="AQ39" s="82">
        <v>3.9</v>
      </c>
      <c r="AR39" s="82">
        <v>3.9</v>
      </c>
      <c r="AS39" s="82">
        <v>5</v>
      </c>
      <c r="AT39" s="82">
        <v>3.9</v>
      </c>
      <c r="AU39" s="82">
        <f t="shared" si="13"/>
        <v>10.36</v>
      </c>
      <c r="AV39" s="152">
        <f t="shared" si="14"/>
        <v>3.9846153846153842</v>
      </c>
      <c r="AW39" s="151"/>
      <c r="AX39" s="82">
        <v>4.3</v>
      </c>
      <c r="AY39" s="82">
        <v>1</v>
      </c>
      <c r="AZ39" s="82">
        <v>4.7</v>
      </c>
      <c r="BA39" s="82">
        <v>4.4000000000000004</v>
      </c>
      <c r="BB39" s="82">
        <v>5</v>
      </c>
      <c r="BC39" s="82">
        <v>5</v>
      </c>
      <c r="BD39" s="82"/>
      <c r="BE39" s="152"/>
    </row>
    <row r="40" spans="1:57" s="176" customFormat="1" ht="17.25" customHeight="1">
      <c r="B40" s="184">
        <v>84504652011</v>
      </c>
      <c r="C40" s="198" t="s">
        <v>209</v>
      </c>
      <c r="D40" s="180"/>
      <c r="E40" s="177">
        <f t="shared" si="28"/>
        <v>3.3583333333333329</v>
      </c>
      <c r="F40" s="177">
        <f t="shared" si="29"/>
        <v>2.7089999999999996</v>
      </c>
      <c r="G40" s="177">
        <f t="shared" si="30"/>
        <v>3.2153846153846151</v>
      </c>
      <c r="H40" s="177">
        <f t="shared" si="31"/>
        <v>4.2615384615384615</v>
      </c>
      <c r="I40" s="177">
        <f t="shared" si="4"/>
        <v>4.2615384615384615</v>
      </c>
      <c r="J40" s="177">
        <f t="shared" si="32"/>
        <v>2.4928112820512816</v>
      </c>
      <c r="K40" s="177">
        <v>16</v>
      </c>
      <c r="L40" s="177">
        <f t="shared" si="33"/>
        <v>3.3817001709401704</v>
      </c>
      <c r="M40" s="181"/>
      <c r="N40" s="180">
        <v>3.8</v>
      </c>
      <c r="O40" s="177">
        <v>1.3</v>
      </c>
      <c r="P40" s="177">
        <v>3.9</v>
      </c>
      <c r="Q40" s="177">
        <v>4.7</v>
      </c>
      <c r="R40" s="177">
        <v>4.8</v>
      </c>
      <c r="S40" s="177">
        <v>3</v>
      </c>
      <c r="T40" s="177">
        <f t="shared" si="34"/>
        <v>8.0599999999999987</v>
      </c>
      <c r="U40" s="181">
        <f t="shared" si="8"/>
        <v>3.3583333333333329</v>
      </c>
      <c r="V40" s="180"/>
      <c r="W40" s="177">
        <v>3</v>
      </c>
      <c r="X40" s="177">
        <v>1</v>
      </c>
      <c r="Y40" s="177">
        <v>3.8</v>
      </c>
      <c r="Z40" s="177">
        <v>4.2</v>
      </c>
      <c r="AA40" s="177">
        <v>3.4</v>
      </c>
      <c r="AB40" s="181">
        <v>2.7</v>
      </c>
      <c r="AC40" s="180">
        <f t="shared" si="9"/>
        <v>6.5015999999999998</v>
      </c>
      <c r="AD40" s="181">
        <f t="shared" si="10"/>
        <v>2.7089999999999996</v>
      </c>
      <c r="AE40" s="180"/>
      <c r="AF40" s="177">
        <v>3.8</v>
      </c>
      <c r="AG40" s="177">
        <v>1</v>
      </c>
      <c r="AH40" s="177">
        <v>4.2</v>
      </c>
      <c r="AI40" s="177">
        <v>3.3</v>
      </c>
      <c r="AJ40" s="177">
        <v>3.5</v>
      </c>
      <c r="AK40" s="177">
        <v>3.3</v>
      </c>
      <c r="AL40" s="177">
        <f t="shared" si="11"/>
        <v>8.36</v>
      </c>
      <c r="AM40" s="179">
        <f t="shared" si="12"/>
        <v>3.2153846153846151</v>
      </c>
      <c r="AN40" s="180"/>
      <c r="AO40" s="177">
        <v>4.2</v>
      </c>
      <c r="AP40" s="177">
        <v>4.2</v>
      </c>
      <c r="AQ40" s="177">
        <v>4.2</v>
      </c>
      <c r="AR40" s="177">
        <v>4.2</v>
      </c>
      <c r="AS40" s="177">
        <v>5</v>
      </c>
      <c r="AT40" s="177">
        <v>4.2</v>
      </c>
      <c r="AU40" s="177">
        <f t="shared" si="13"/>
        <v>11.08</v>
      </c>
      <c r="AV40" s="181">
        <f t="shared" si="14"/>
        <v>4.2615384615384615</v>
      </c>
      <c r="AW40" s="180"/>
      <c r="AX40" s="177">
        <v>3.8</v>
      </c>
      <c r="AY40" s="177">
        <v>1.7</v>
      </c>
      <c r="AZ40" s="177">
        <v>4.3</v>
      </c>
      <c r="BA40" s="177">
        <v>4</v>
      </c>
      <c r="BB40" s="177">
        <v>4</v>
      </c>
      <c r="BC40" s="177">
        <v>5</v>
      </c>
      <c r="BD40" s="177"/>
      <c r="BE40" s="181"/>
    </row>
    <row r="41" spans="1:57" s="176" customFormat="1" ht="17.25" customHeight="1" thickBot="1">
      <c r="B41" s="184" t="s">
        <v>210</v>
      </c>
      <c r="C41" s="198" t="s">
        <v>211</v>
      </c>
      <c r="D41" s="180"/>
      <c r="E41" s="177">
        <f t="shared" si="28"/>
        <v>1.8166666666666664</v>
      </c>
      <c r="F41" s="177">
        <f t="shared" si="29"/>
        <v>0</v>
      </c>
      <c r="G41" s="177">
        <f t="shared" si="30"/>
        <v>0</v>
      </c>
      <c r="H41" s="177">
        <f t="shared" si="31"/>
        <v>0</v>
      </c>
      <c r="I41" s="177">
        <f t="shared" si="4"/>
        <v>0</v>
      </c>
      <c r="J41" s="177">
        <f t="shared" si="32"/>
        <v>0.2543333333333333</v>
      </c>
      <c r="K41" s="177"/>
      <c r="L41" s="177">
        <f t="shared" si="33"/>
        <v>0.2543333333333333</v>
      </c>
      <c r="M41" s="181"/>
      <c r="N41" s="180">
        <v>3.8</v>
      </c>
      <c r="O41" s="177"/>
      <c r="P41" s="177">
        <v>3.5</v>
      </c>
      <c r="Q41" s="177"/>
      <c r="R41" s="177">
        <v>3.4</v>
      </c>
      <c r="S41" s="177"/>
      <c r="T41" s="177">
        <f t="shared" si="34"/>
        <v>4.3599999999999994</v>
      </c>
      <c r="U41" s="181">
        <f t="shared" si="8"/>
        <v>1.8166666666666664</v>
      </c>
      <c r="V41" s="180"/>
      <c r="W41" s="177"/>
      <c r="X41" s="177"/>
      <c r="Y41" s="177"/>
      <c r="Z41" s="177"/>
      <c r="AA41" s="177"/>
      <c r="AB41" s="181"/>
      <c r="AC41" s="180">
        <f t="shared" si="9"/>
        <v>0</v>
      </c>
      <c r="AD41" s="181">
        <f t="shared" si="10"/>
        <v>0</v>
      </c>
      <c r="AE41" s="180"/>
      <c r="AF41" s="177"/>
      <c r="AG41" s="177"/>
      <c r="AH41" s="177"/>
      <c r="AI41" s="177"/>
      <c r="AJ41" s="177"/>
      <c r="AK41" s="177"/>
      <c r="AL41" s="177">
        <f t="shared" si="11"/>
        <v>0</v>
      </c>
      <c r="AM41" s="179">
        <f t="shared" si="12"/>
        <v>0</v>
      </c>
      <c r="AN41" s="180"/>
      <c r="AO41" s="177"/>
      <c r="AP41" s="177"/>
      <c r="AQ41" s="177"/>
      <c r="AR41" s="177"/>
      <c r="AS41" s="177"/>
      <c r="AT41" s="177"/>
      <c r="AU41" s="177">
        <f t="shared" si="13"/>
        <v>0</v>
      </c>
      <c r="AV41" s="181">
        <f t="shared" si="14"/>
        <v>0</v>
      </c>
      <c r="AW41" s="180"/>
      <c r="AX41" s="177"/>
      <c r="AY41" s="177"/>
      <c r="AZ41" s="177"/>
      <c r="BA41" s="177"/>
      <c r="BB41" s="177"/>
      <c r="BC41" s="177"/>
      <c r="BD41" s="177"/>
      <c r="BE41" s="181"/>
    </row>
    <row r="42" spans="1:57" s="176" customFormat="1" ht="18" thickTop="1" thickBot="1">
      <c r="A42" s="184">
        <v>84504392011</v>
      </c>
      <c r="B42" s="185" t="s">
        <v>33</v>
      </c>
      <c r="C42" s="186"/>
      <c r="D42" s="187">
        <f t="shared" ref="D42" si="35">T42</f>
        <v>3.4166666666666665</v>
      </c>
      <c r="E42" s="188">
        <f t="shared" ref="E42" si="36">AC42</f>
        <v>3.598333333333334</v>
      </c>
      <c r="F42" s="189">
        <f t="shared" ref="F42" si="37">AL42</f>
        <v>3.4538461538461545</v>
      </c>
      <c r="G42" s="190">
        <f t="shared" ref="G42" si="38">AU42</f>
        <v>3.5461538461538464</v>
      </c>
      <c r="H42" s="191">
        <f t="shared" ref="H42" si="39">BD42</f>
        <v>4.5249999999999995</v>
      </c>
      <c r="I42" s="192">
        <f t="shared" ref="I42" si="40">(D42+E42+F42+G42+H42)*0.7/5</f>
        <v>2.5955999999999997</v>
      </c>
      <c r="J42" s="193">
        <v>17</v>
      </c>
      <c r="K42" s="194">
        <f t="shared" ref="K42" si="41">I42+J42*0.4*5/36</f>
        <v>3.5400444444444439</v>
      </c>
      <c r="L42" s="195"/>
      <c r="M42" s="196">
        <v>3.8</v>
      </c>
      <c r="N42" s="195">
        <v>1</v>
      </c>
      <c r="O42" s="196">
        <v>4.5</v>
      </c>
      <c r="P42" s="196">
        <v>4.3</v>
      </c>
      <c r="Q42" s="196">
        <v>3.8</v>
      </c>
      <c r="R42" s="196">
        <v>3.5</v>
      </c>
      <c r="S42" s="196">
        <f t="shared" ref="S42" si="42">M42*0.6+N42*0.4+O42*0.4+P42*0.2+Q42/5+R42*0.6</f>
        <v>8.1999999999999993</v>
      </c>
      <c r="T42" s="197">
        <f t="shared" ref="T42" si="43">S42*5/12</f>
        <v>3.4166666666666665</v>
      </c>
      <c r="U42" s="195"/>
      <c r="V42" s="196">
        <v>3.9</v>
      </c>
      <c r="W42" s="195">
        <v>4</v>
      </c>
      <c r="X42" s="196">
        <v>3.8</v>
      </c>
      <c r="Y42" s="196">
        <v>3.8</v>
      </c>
      <c r="Z42" s="196">
        <v>4.5999999999999996</v>
      </c>
      <c r="AA42" s="196">
        <v>3</v>
      </c>
      <c r="AB42" s="196">
        <f t="shared" ref="AB42" si="44">V42*0.6+W42*0.4+X42*0.4+Y42*0.4+Z42/5*AA42*0.6</f>
        <v>8.636000000000001</v>
      </c>
      <c r="AC42" s="197">
        <f t="shared" ref="AC42" si="45">AB42*5/12</f>
        <v>3.598333333333334</v>
      </c>
      <c r="AD42" s="195"/>
      <c r="AE42" s="196">
        <v>3.5</v>
      </c>
      <c r="AF42" s="195">
        <v>1.8</v>
      </c>
      <c r="AG42" s="196">
        <v>4.3</v>
      </c>
      <c r="AH42" s="196">
        <v>4.3</v>
      </c>
      <c r="AI42" s="196">
        <v>4</v>
      </c>
      <c r="AJ42" s="196">
        <v>3.2</v>
      </c>
      <c r="AK42" s="196">
        <f t="shared" ref="AK42" si="46">AE42*0.6+AF42*0.4+AG42*0.4+AH42*0.4+AI42/5+AJ42*0.6</f>
        <v>8.98</v>
      </c>
      <c r="AL42" s="197">
        <f t="shared" ref="AL42" si="47">AK42*5/13</f>
        <v>3.4538461538461545</v>
      </c>
      <c r="AM42" s="195"/>
      <c r="AN42" s="196">
        <v>3.5</v>
      </c>
      <c r="AO42" s="196">
        <v>3.5</v>
      </c>
      <c r="AP42" s="196">
        <v>3.5</v>
      </c>
      <c r="AQ42" s="196">
        <v>3.5</v>
      </c>
      <c r="AR42" s="196">
        <v>5</v>
      </c>
      <c r="AS42" s="196">
        <v>3.2</v>
      </c>
      <c r="AT42" s="196">
        <f t="shared" ref="AT42" si="48">AN42*0.6+AO42*0.4+AP42*0.4+AQ42*0.4+AR42/5+AS42*0.6</f>
        <v>9.2200000000000006</v>
      </c>
      <c r="AU42" s="197">
        <f t="shared" ref="AU42" si="49">AT42*5/13</f>
        <v>3.5461538461538464</v>
      </c>
      <c r="AV42" s="195"/>
      <c r="AW42" s="196">
        <v>4.2</v>
      </c>
      <c r="AX42" s="196">
        <v>3.8</v>
      </c>
      <c r="AY42" s="196">
        <v>4.5</v>
      </c>
      <c r="AZ42" s="196">
        <v>3.8</v>
      </c>
      <c r="BA42" s="196">
        <v>4</v>
      </c>
      <c r="BB42" s="196">
        <v>4.5</v>
      </c>
      <c r="BC42" s="196">
        <f t="shared" ref="BC42" si="50">AW42*0.6+AX42*0.4+AY42*0.4+AZ42*0.4+BA42/5+BB42*0.6</f>
        <v>10.86</v>
      </c>
      <c r="BD42" s="197">
        <f t="shared" ref="BD42" si="51">BC42*5/12</f>
        <v>4.5249999999999995</v>
      </c>
    </row>
    <row r="43" spans="1:57" ht="17.25" customHeight="1" thickTop="1">
      <c r="A43" s="6"/>
      <c r="B43" s="6"/>
      <c r="C43" s="136"/>
      <c r="D43" s="142"/>
      <c r="E43" s="142">
        <f>U43</f>
        <v>0</v>
      </c>
      <c r="F43" s="142">
        <f>AD43</f>
        <v>0</v>
      </c>
      <c r="G43" s="142">
        <f>AM43</f>
        <v>0</v>
      </c>
      <c r="H43" s="142">
        <f>AV43</f>
        <v>0</v>
      </c>
      <c r="I43" s="136">
        <f>AV43</f>
        <v>0</v>
      </c>
      <c r="J43" s="142">
        <f>(E43+F43+G43+H43+I43)*0.7/5</f>
        <v>0</v>
      </c>
      <c r="K43" s="142"/>
      <c r="L43" s="142">
        <f>J43+K43*0.4*5/36</f>
        <v>0</v>
      </c>
      <c r="M43" s="142"/>
      <c r="N43" s="142"/>
      <c r="O43" s="142"/>
      <c r="P43" s="142"/>
      <c r="Q43" s="142"/>
      <c r="R43" s="142"/>
      <c r="S43" s="142"/>
      <c r="T43" s="142">
        <f>N43*0.6+O43*0.4+P43*0.4+Q43*0.2+R43/5+S43*0.6</f>
        <v>0</v>
      </c>
      <c r="U43" s="142">
        <f>T43*5/12</f>
        <v>0</v>
      </c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</row>
    <row r="44" spans="1:57" ht="17.25" customHeight="1">
      <c r="A44" s="6"/>
      <c r="B44" s="6"/>
      <c r="C44" s="136"/>
      <c r="D44" s="136"/>
      <c r="E44" s="136">
        <f>U44</f>
        <v>0</v>
      </c>
      <c r="F44" s="136">
        <f>AD44</f>
        <v>0</v>
      </c>
      <c r="G44" s="136">
        <f>AM44</f>
        <v>0</v>
      </c>
      <c r="H44" s="136">
        <f>AV44</f>
        <v>0</v>
      </c>
      <c r="I44" s="136">
        <f>AV44</f>
        <v>0</v>
      </c>
      <c r="J44" s="136">
        <f>(E44+F44+G44+H44+I44)*0.7/5</f>
        <v>0</v>
      </c>
      <c r="K44" s="136"/>
      <c r="L44" s="136">
        <f>J44+K44*0.4*5/36</f>
        <v>0</v>
      </c>
      <c r="M44" s="136"/>
      <c r="N44" s="136"/>
      <c r="O44" s="136"/>
      <c r="P44" s="136"/>
      <c r="Q44" s="136"/>
      <c r="R44" s="136"/>
      <c r="S44" s="136"/>
      <c r="T44" s="136">
        <f>N44*0.6+O44*0.4+P44*0.4+Q44*0.2+R44/5+S44*0.6</f>
        <v>0</v>
      </c>
      <c r="U44" s="136">
        <f>T44*5/12</f>
        <v>0</v>
      </c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</row>
    <row r="45" spans="1:57" s="131" customFormat="1" ht="17.25" customHeight="1"/>
    <row r="46" spans="1:57" s="131" customFormat="1" ht="17.25" customHeight="1"/>
    <row r="47" spans="1:57" s="131" customFormat="1" ht="17.25" customHeight="1"/>
    <row r="48" spans="1:57" s="131" customFormat="1" ht="17.25" customHeight="1"/>
    <row r="49" s="131" customFormat="1" ht="17.25" customHeight="1"/>
    <row r="50" s="131" customFormat="1" ht="17.25" customHeight="1"/>
    <row r="51" s="131" customFormat="1" ht="17.25" customHeight="1"/>
    <row r="52" s="131" customFormat="1" ht="17.25" customHeight="1"/>
    <row r="53" s="131" customFormat="1" ht="17.25" customHeight="1"/>
  </sheetData>
  <sortState ref="B1:B30">
    <sortCondition ref="B1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48"/>
  <sheetViews>
    <sheetView tabSelected="1" topLeftCell="A9" zoomScale="80" zoomScaleNormal="80" workbookViewId="0">
      <selection activeCell="M39" sqref="M39"/>
    </sheetView>
  </sheetViews>
  <sheetFormatPr baseColWidth="10" defaultRowHeight="15"/>
  <cols>
    <col min="1" max="1" width="4.140625" style="6" customWidth="1"/>
    <col min="2" max="2" width="14.7109375" style="6" customWidth="1"/>
    <col min="3" max="3" width="38.5703125" style="6" customWidth="1"/>
    <col min="4" max="10" width="4.28515625" style="6" customWidth="1"/>
    <col min="11" max="11" width="5.140625" style="6" customWidth="1"/>
    <col min="12" max="12" width="4.28515625" style="6" hidden="1" customWidth="1"/>
    <col min="13" max="13" width="4.28515625" style="176" customWidth="1"/>
    <col min="14" max="58" width="4.28515625" style="6" customWidth="1"/>
    <col min="59" max="59" width="11.42578125" style="6" customWidth="1"/>
    <col min="60" max="16384" width="11.42578125" style="6"/>
  </cols>
  <sheetData>
    <row r="1" spans="2:58" ht="28.5">
      <c r="E1" s="175" t="s">
        <v>64</v>
      </c>
    </row>
    <row r="2" spans="2:58">
      <c r="Z2" s="6" t="s">
        <v>65</v>
      </c>
      <c r="AR2" s="6" t="s">
        <v>140</v>
      </c>
    </row>
    <row r="3" spans="2:58">
      <c r="AP3" s="6" t="s">
        <v>67</v>
      </c>
    </row>
    <row r="4" spans="2:58">
      <c r="Y4" s="6" t="s">
        <v>68</v>
      </c>
    </row>
    <row r="5" spans="2:58" ht="15.75" thickBot="1">
      <c r="E5" s="6" t="s">
        <v>69</v>
      </c>
      <c r="J5" s="6" t="s">
        <v>44</v>
      </c>
      <c r="K5" s="6">
        <v>0.4</v>
      </c>
      <c r="M5" s="176">
        <v>1</v>
      </c>
      <c r="N5" s="6" t="s">
        <v>70</v>
      </c>
      <c r="R5" s="6" t="s">
        <v>100</v>
      </c>
      <c r="W5" s="6" t="s">
        <v>71</v>
      </c>
      <c r="Z5" s="6" t="s">
        <v>72</v>
      </c>
      <c r="AF5" s="6" t="s">
        <v>73</v>
      </c>
      <c r="AL5" s="6" t="s">
        <v>74</v>
      </c>
      <c r="AO5" s="6" t="s">
        <v>75</v>
      </c>
      <c r="AR5" s="6" t="s">
        <v>72</v>
      </c>
    </row>
    <row r="6" spans="2:58">
      <c r="B6" s="82"/>
      <c r="C6" s="155" t="s">
        <v>152</v>
      </c>
      <c r="D6" s="155"/>
      <c r="E6" s="82"/>
      <c r="F6" s="82" t="s">
        <v>76</v>
      </c>
      <c r="G6" s="82"/>
      <c r="H6" s="82"/>
      <c r="I6" s="82"/>
      <c r="J6" s="82"/>
      <c r="K6" s="82"/>
      <c r="L6" s="82"/>
      <c r="M6" s="177"/>
      <c r="N6" s="153"/>
      <c r="O6" s="163"/>
      <c r="P6" s="164"/>
      <c r="Q6" s="164" t="s">
        <v>77</v>
      </c>
      <c r="R6" s="164"/>
      <c r="S6" s="164"/>
      <c r="T6" s="164"/>
      <c r="U6" s="164"/>
      <c r="V6" s="165"/>
      <c r="W6" s="163"/>
      <c r="X6" s="164"/>
      <c r="Y6" s="164"/>
      <c r="Z6" s="164" t="s">
        <v>78</v>
      </c>
      <c r="AA6" s="164"/>
      <c r="AB6" s="164"/>
      <c r="AC6" s="164"/>
      <c r="AD6" s="164"/>
      <c r="AE6" s="165"/>
      <c r="AF6" s="163"/>
      <c r="AG6" s="164"/>
      <c r="AH6" s="164"/>
      <c r="AI6" s="164" t="s">
        <v>79</v>
      </c>
      <c r="AJ6" s="164"/>
      <c r="AK6" s="164"/>
      <c r="AL6" s="164"/>
      <c r="AM6" s="164"/>
      <c r="AN6" s="165"/>
      <c r="AO6" s="163"/>
      <c r="AP6" s="164"/>
      <c r="AQ6" s="164"/>
      <c r="AR6" s="164" t="s">
        <v>80</v>
      </c>
      <c r="AS6" s="164"/>
      <c r="AT6" s="164"/>
      <c r="AU6" s="164"/>
      <c r="AV6" s="164"/>
      <c r="AW6" s="165"/>
      <c r="AX6" s="163"/>
      <c r="AY6" s="164"/>
      <c r="AZ6" s="164"/>
      <c r="BA6" s="164" t="s">
        <v>81</v>
      </c>
      <c r="BB6" s="164"/>
      <c r="BC6" s="164"/>
      <c r="BD6" s="164"/>
      <c r="BE6" s="164"/>
      <c r="BF6" s="165"/>
    </row>
    <row r="7" spans="2:58">
      <c r="B7" s="82"/>
      <c r="C7" s="155" t="s">
        <v>82</v>
      </c>
      <c r="D7" s="155" t="s">
        <v>83</v>
      </c>
      <c r="E7" s="82">
        <v>1</v>
      </c>
      <c r="F7" s="82">
        <v>2</v>
      </c>
      <c r="G7" s="82">
        <v>3</v>
      </c>
      <c r="H7" s="82">
        <v>4</v>
      </c>
      <c r="I7" s="82">
        <v>5</v>
      </c>
      <c r="J7" s="82">
        <v>0.6</v>
      </c>
      <c r="K7" s="82" t="s">
        <v>84</v>
      </c>
      <c r="L7" s="82" t="s">
        <v>84</v>
      </c>
      <c r="M7" s="177" t="s">
        <v>43</v>
      </c>
      <c r="N7" s="153" t="s">
        <v>151</v>
      </c>
      <c r="O7" s="151" t="s">
        <v>86</v>
      </c>
      <c r="P7" s="82" t="s">
        <v>87</v>
      </c>
      <c r="Q7" s="82" t="s">
        <v>88</v>
      </c>
      <c r="R7" s="82" t="s">
        <v>89</v>
      </c>
      <c r="S7" s="82" t="s">
        <v>90</v>
      </c>
      <c r="T7" s="82" t="s">
        <v>91</v>
      </c>
      <c r="U7" s="82" t="s">
        <v>92</v>
      </c>
      <c r="V7" s="152" t="s">
        <v>43</v>
      </c>
      <c r="W7" s="151" t="s">
        <v>85</v>
      </c>
      <c r="X7" s="82" t="s">
        <v>86</v>
      </c>
      <c r="Y7" s="82" t="s">
        <v>87</v>
      </c>
      <c r="Z7" s="82" t="s">
        <v>88</v>
      </c>
      <c r="AA7" s="82" t="s">
        <v>89</v>
      </c>
      <c r="AB7" s="82" t="s">
        <v>90</v>
      </c>
      <c r="AC7" s="82" t="s">
        <v>91</v>
      </c>
      <c r="AD7" s="82" t="s">
        <v>92</v>
      </c>
      <c r="AE7" s="152" t="s">
        <v>43</v>
      </c>
      <c r="AF7" s="151" t="s">
        <v>85</v>
      </c>
      <c r="AG7" s="82" t="s">
        <v>86</v>
      </c>
      <c r="AH7" s="82" t="s">
        <v>87</v>
      </c>
      <c r="AI7" s="82" t="s">
        <v>88</v>
      </c>
      <c r="AJ7" s="82" t="s">
        <v>89</v>
      </c>
      <c r="AK7" s="82" t="s">
        <v>90</v>
      </c>
      <c r="AL7" s="82" t="s">
        <v>91</v>
      </c>
      <c r="AM7" s="82" t="s">
        <v>92</v>
      </c>
      <c r="AN7" s="152" t="s">
        <v>43</v>
      </c>
      <c r="AO7" s="151" t="s">
        <v>85</v>
      </c>
      <c r="AP7" s="82" t="s">
        <v>86</v>
      </c>
      <c r="AQ7" s="82" t="s">
        <v>87</v>
      </c>
      <c r="AR7" s="82" t="s">
        <v>88</v>
      </c>
      <c r="AS7" s="82" t="s">
        <v>93</v>
      </c>
      <c r="AT7" s="82" t="s">
        <v>90</v>
      </c>
      <c r="AU7" s="82" t="s">
        <v>91</v>
      </c>
      <c r="AV7" s="82" t="s">
        <v>92</v>
      </c>
      <c r="AW7" s="152" t="s">
        <v>94</v>
      </c>
      <c r="AX7" s="151" t="s">
        <v>85</v>
      </c>
      <c r="AY7" s="82" t="s">
        <v>86</v>
      </c>
      <c r="AZ7" s="82" t="s">
        <v>87</v>
      </c>
      <c r="BA7" s="82" t="s">
        <v>88</v>
      </c>
      <c r="BB7" s="82" t="s">
        <v>89</v>
      </c>
      <c r="BC7" s="82" t="s">
        <v>90</v>
      </c>
      <c r="BD7" s="82" t="s">
        <v>91</v>
      </c>
      <c r="BE7" s="82" t="s">
        <v>95</v>
      </c>
      <c r="BF7" s="152" t="s">
        <v>94</v>
      </c>
    </row>
    <row r="8" spans="2:58">
      <c r="B8" s="82"/>
      <c r="C8" s="155" t="s">
        <v>96</v>
      </c>
      <c r="D8" s="151"/>
      <c r="E8" s="82">
        <f>V8</f>
        <v>5</v>
      </c>
      <c r="F8" s="82">
        <f>AE8</f>
        <v>5</v>
      </c>
      <c r="G8" s="82">
        <f>AN8</f>
        <v>5</v>
      </c>
      <c r="H8" s="82">
        <f>AW8</f>
        <v>5</v>
      </c>
      <c r="I8" s="82">
        <f>BF8</f>
        <v>5.416666666666667</v>
      </c>
      <c r="J8" s="82">
        <f>(E8+F8+G8+H8+I8)*0.7/5</f>
        <v>3.5583333333333336</v>
      </c>
      <c r="K8" s="82">
        <v>35</v>
      </c>
      <c r="L8" s="82">
        <f>K8*5/35</f>
        <v>5</v>
      </c>
      <c r="M8" s="177">
        <f>J8+K8*0.4*5/36</f>
        <v>5.5027777777777782</v>
      </c>
      <c r="N8" s="153"/>
      <c r="O8" s="151">
        <v>5</v>
      </c>
      <c r="P8" s="82">
        <v>5</v>
      </c>
      <c r="Q8" s="82">
        <v>5</v>
      </c>
      <c r="R8" s="82">
        <v>5</v>
      </c>
      <c r="S8" s="82">
        <v>5</v>
      </c>
      <c r="T8" s="82">
        <v>5</v>
      </c>
      <c r="U8" s="152">
        <f>O8*0.6+P8*0.4+Q8*0.4+R8*0.2+S8/5+T8*0.6</f>
        <v>12</v>
      </c>
      <c r="V8" s="154">
        <f>U8*5/12</f>
        <v>5</v>
      </c>
      <c r="W8" s="155">
        <v>1</v>
      </c>
      <c r="X8" s="82">
        <v>5</v>
      </c>
      <c r="Y8" s="82">
        <v>5</v>
      </c>
      <c r="Z8" s="82">
        <v>5</v>
      </c>
      <c r="AA8" s="82">
        <v>5</v>
      </c>
      <c r="AB8" s="82">
        <v>5</v>
      </c>
      <c r="AC8" s="152">
        <v>5</v>
      </c>
      <c r="AD8" s="151">
        <f>X8*0.6+Y8*0.4+Z8*0.4+AA8*0.4+AB8/5*AC8*0.6</f>
        <v>12</v>
      </c>
      <c r="AE8" s="152">
        <f>AD8*5/12</f>
        <v>5</v>
      </c>
      <c r="AF8" s="151">
        <v>1</v>
      </c>
      <c r="AG8" s="82">
        <v>5</v>
      </c>
      <c r="AH8" s="82">
        <v>5</v>
      </c>
      <c r="AI8" s="82">
        <v>5</v>
      </c>
      <c r="AJ8" s="82">
        <v>5</v>
      </c>
      <c r="AK8" s="82">
        <v>5</v>
      </c>
      <c r="AL8" s="82">
        <v>5</v>
      </c>
      <c r="AM8" s="82">
        <f>AG8*0.6+AH8*0.4+AI8*0.4+AJ8*0.4+AK8/5+AL8*0.6</f>
        <v>13</v>
      </c>
      <c r="AN8" s="152">
        <f>AM8*5/13</f>
        <v>5</v>
      </c>
      <c r="AO8" s="151">
        <v>1</v>
      </c>
      <c r="AP8" s="82">
        <v>5</v>
      </c>
      <c r="AQ8" s="82">
        <v>5</v>
      </c>
      <c r="AR8" s="82">
        <v>5</v>
      </c>
      <c r="AS8" s="82">
        <v>5</v>
      </c>
      <c r="AT8" s="82">
        <v>5</v>
      </c>
      <c r="AU8" s="82">
        <v>5</v>
      </c>
      <c r="AV8" s="82">
        <f>AP8*0.6+AQ8*0.4+AR8*0.4+AS8*0.4+AT8/5+AU8*0.6</f>
        <v>13</v>
      </c>
      <c r="AW8" s="152">
        <f>AV8*5/13</f>
        <v>5</v>
      </c>
      <c r="AX8" s="151">
        <v>1</v>
      </c>
      <c r="AY8" s="82">
        <v>5</v>
      </c>
      <c r="AZ8" s="82">
        <v>5</v>
      </c>
      <c r="BA8" s="82">
        <v>5</v>
      </c>
      <c r="BB8" s="82">
        <v>5</v>
      </c>
      <c r="BC8" s="82">
        <v>5</v>
      </c>
      <c r="BD8" s="82">
        <v>5</v>
      </c>
      <c r="BE8" s="82">
        <f>AY8*0.6+AZ8*0.4+BA8*0.4+BB8*0.4+BC8/5+BD8*0.6</f>
        <v>13</v>
      </c>
      <c r="BF8" s="152">
        <f>BE8*5/12</f>
        <v>5.416666666666667</v>
      </c>
    </row>
    <row r="9" spans="2:58" s="176" customFormat="1">
      <c r="B9" s="183">
        <v>84502632011</v>
      </c>
      <c r="C9" s="183" t="s">
        <v>213</v>
      </c>
      <c r="D9" s="178"/>
      <c r="E9" s="177">
        <f t="shared" ref="E9:E48" si="0">V9</f>
        <v>3.0749999999999997</v>
      </c>
      <c r="F9" s="177">
        <f t="shared" ref="F9:F48" si="1">AE9</f>
        <v>3.2191666666666663</v>
      </c>
      <c r="G9" s="177">
        <f t="shared" ref="G9:G48" si="2">AN9</f>
        <v>3.7000000000000006</v>
      </c>
      <c r="H9" s="177">
        <f t="shared" ref="H9:H48" si="3">AW9</f>
        <v>4.8153846153846152</v>
      </c>
      <c r="I9" s="177">
        <f t="shared" ref="I9:I48" si="4">BF9</f>
        <v>3.4416666666666664</v>
      </c>
      <c r="J9" s="177">
        <f t="shared" ref="J9:J48" si="5">(E9+F9+G9+H9+I9)*0.7/5</f>
        <v>2.5551705128205127</v>
      </c>
      <c r="K9" s="177">
        <v>15</v>
      </c>
      <c r="L9" s="177">
        <f t="shared" ref="L9:L48" si="6">K9*5/35</f>
        <v>2.1428571428571428</v>
      </c>
      <c r="M9" s="177">
        <f t="shared" ref="M9:M48" si="7">J9+K9*0.4*5/36</f>
        <v>3.3885038461538461</v>
      </c>
      <c r="N9" s="179"/>
      <c r="O9" s="180">
        <v>4</v>
      </c>
      <c r="P9" s="177">
        <v>0.5</v>
      </c>
      <c r="Q9" s="177">
        <v>4.2</v>
      </c>
      <c r="R9" s="177">
        <v>4</v>
      </c>
      <c r="S9" s="177">
        <v>4</v>
      </c>
      <c r="T9" s="177">
        <v>2.5</v>
      </c>
      <c r="U9" s="181">
        <f t="shared" ref="U9:U48" si="8">O9*0.6+P9*0.4+Q9*0.4+R9*0.2+S9/5+T9*0.6</f>
        <v>7.38</v>
      </c>
      <c r="V9" s="182">
        <f t="shared" ref="V9:V48" si="9">U9*5/12</f>
        <v>3.0749999999999997</v>
      </c>
      <c r="W9" s="180"/>
      <c r="X9" s="177">
        <v>3.8</v>
      </c>
      <c r="Y9" s="177">
        <v>0.8</v>
      </c>
      <c r="Z9" s="177">
        <v>4</v>
      </c>
      <c r="AA9" s="177">
        <v>4.3</v>
      </c>
      <c r="AB9" s="177">
        <v>4.3</v>
      </c>
      <c r="AC9" s="177">
        <v>3.5</v>
      </c>
      <c r="AD9" s="180">
        <f t="shared" ref="AD9:AD48" si="10">X9*0.6+Y9*0.4+Z9*0.4+AA9*0.4+AB9/5*AC9*0.6</f>
        <v>7.7259999999999991</v>
      </c>
      <c r="AE9" s="181">
        <f t="shared" ref="AE9:AE48" si="11">AD9*5/12</f>
        <v>3.2191666666666663</v>
      </c>
      <c r="AF9" s="180"/>
      <c r="AG9" s="177">
        <v>4.4000000000000004</v>
      </c>
      <c r="AH9" s="177">
        <v>2.2000000000000002</v>
      </c>
      <c r="AI9" s="177">
        <v>4</v>
      </c>
      <c r="AJ9" s="177">
        <v>3.8</v>
      </c>
      <c r="AK9" s="177">
        <v>5</v>
      </c>
      <c r="AL9" s="177">
        <v>3.3</v>
      </c>
      <c r="AM9" s="177">
        <f t="shared" ref="AM9:AM48" si="12">AG9*0.6+AH9*0.4+AI9*0.4+AJ9*0.4+AK9/5+AL9*0.6</f>
        <v>9.620000000000001</v>
      </c>
      <c r="AN9" s="181">
        <f t="shared" ref="AN9:AN48" si="13">AM9*5/13</f>
        <v>3.7000000000000006</v>
      </c>
      <c r="AO9" s="180"/>
      <c r="AP9" s="177">
        <v>4.8</v>
      </c>
      <c r="AQ9" s="177">
        <v>4.8</v>
      </c>
      <c r="AR9" s="177">
        <v>4.8</v>
      </c>
      <c r="AS9" s="177">
        <v>4.8</v>
      </c>
      <c r="AT9" s="177">
        <v>5</v>
      </c>
      <c r="AU9" s="177">
        <v>4.8</v>
      </c>
      <c r="AV9" s="177">
        <f t="shared" ref="AV9:AV48" si="14">AP9*0.6+AQ9*0.4+AR9*0.4+AS9*0.4+AT9/5+AU9*0.6</f>
        <v>12.52</v>
      </c>
      <c r="AW9" s="181">
        <f t="shared" ref="AW9:AW48" si="15">AV9*5/13</f>
        <v>4.8153846153846152</v>
      </c>
      <c r="AX9" s="180"/>
      <c r="AY9" s="177">
        <v>4.0999999999999996</v>
      </c>
      <c r="AZ9" s="177">
        <v>0.5</v>
      </c>
      <c r="BA9" s="177">
        <v>4</v>
      </c>
      <c r="BB9" s="177"/>
      <c r="BC9" s="177">
        <v>5</v>
      </c>
      <c r="BD9" s="177">
        <v>5</v>
      </c>
      <c r="BE9" s="177">
        <f t="shared" ref="BE9:BE48" si="16">AY9*0.6+AZ9*0.4+BA9*0.4+BB9*0.4+BC9/5+BD9*0.6</f>
        <v>8.26</v>
      </c>
      <c r="BF9" s="181">
        <f t="shared" ref="BF9:BF48" si="17">BE9*5/12</f>
        <v>3.4416666666666664</v>
      </c>
    </row>
    <row r="10" spans="2:58" s="176" customFormat="1">
      <c r="B10" s="183">
        <v>84504292011</v>
      </c>
      <c r="C10" s="183" t="s">
        <v>214</v>
      </c>
      <c r="D10" s="178"/>
      <c r="E10" s="177">
        <f t="shared" si="0"/>
        <v>3.2250000000000001</v>
      </c>
      <c r="F10" s="177">
        <f t="shared" si="1"/>
        <v>3.6333333333333329</v>
      </c>
      <c r="G10" s="177">
        <f t="shared" si="2"/>
        <v>3.2307692307692304</v>
      </c>
      <c r="H10" s="177">
        <f t="shared" si="3"/>
        <v>4.4461538461538463</v>
      </c>
      <c r="I10" s="177">
        <f t="shared" si="4"/>
        <v>2.2333333333333329</v>
      </c>
      <c r="J10" s="177">
        <f t="shared" si="5"/>
        <v>2.347602564102564</v>
      </c>
      <c r="K10" s="177">
        <v>13</v>
      </c>
      <c r="L10" s="177">
        <f t="shared" si="6"/>
        <v>1.8571428571428572</v>
      </c>
      <c r="M10" s="177">
        <f t="shared" si="7"/>
        <v>3.0698247863247863</v>
      </c>
      <c r="N10" s="179"/>
      <c r="O10" s="180">
        <v>3.9</v>
      </c>
      <c r="P10" s="177">
        <v>0</v>
      </c>
      <c r="Q10" s="177">
        <v>4.2</v>
      </c>
      <c r="R10" s="177">
        <v>4.3</v>
      </c>
      <c r="S10" s="177">
        <v>3.5</v>
      </c>
      <c r="T10" s="177">
        <v>3.6</v>
      </c>
      <c r="U10" s="181">
        <f t="shared" si="8"/>
        <v>7.74</v>
      </c>
      <c r="V10" s="182">
        <f t="shared" si="9"/>
        <v>3.2250000000000001</v>
      </c>
      <c r="W10" s="180"/>
      <c r="X10" s="177">
        <v>4.8</v>
      </c>
      <c r="Y10" s="177">
        <v>1.5</v>
      </c>
      <c r="Z10" s="177">
        <v>3.2</v>
      </c>
      <c r="AA10" s="177">
        <v>4.2</v>
      </c>
      <c r="AB10" s="177">
        <v>5</v>
      </c>
      <c r="AC10" s="177">
        <v>3.8</v>
      </c>
      <c r="AD10" s="180">
        <f t="shared" si="10"/>
        <v>8.7199999999999989</v>
      </c>
      <c r="AE10" s="181">
        <f t="shared" si="11"/>
        <v>3.6333333333333329</v>
      </c>
      <c r="AF10" s="180"/>
      <c r="AG10" s="177">
        <v>3.8</v>
      </c>
      <c r="AH10" s="177">
        <v>1</v>
      </c>
      <c r="AI10" s="177">
        <v>3.5</v>
      </c>
      <c r="AJ10" s="177">
        <v>3.8</v>
      </c>
      <c r="AK10" s="177">
        <v>5</v>
      </c>
      <c r="AL10" s="177">
        <v>3</v>
      </c>
      <c r="AM10" s="177">
        <f t="shared" si="12"/>
        <v>8.3999999999999986</v>
      </c>
      <c r="AN10" s="181">
        <f t="shared" si="13"/>
        <v>3.2307692307692304</v>
      </c>
      <c r="AO10" s="180"/>
      <c r="AP10" s="177">
        <v>4.5</v>
      </c>
      <c r="AQ10" s="177">
        <v>4.5</v>
      </c>
      <c r="AR10" s="177">
        <v>4.5</v>
      </c>
      <c r="AS10" s="177">
        <v>4.5</v>
      </c>
      <c r="AT10" s="177">
        <v>3.8</v>
      </c>
      <c r="AU10" s="177">
        <v>4.5</v>
      </c>
      <c r="AV10" s="177">
        <f t="shared" si="14"/>
        <v>11.559999999999999</v>
      </c>
      <c r="AW10" s="181">
        <f t="shared" si="15"/>
        <v>4.4461538461538463</v>
      </c>
      <c r="AX10" s="180"/>
      <c r="AY10" s="177"/>
      <c r="AZ10" s="177">
        <v>0.5</v>
      </c>
      <c r="BA10" s="177">
        <v>3.8</v>
      </c>
      <c r="BB10" s="177"/>
      <c r="BC10" s="177">
        <v>3.2</v>
      </c>
      <c r="BD10" s="177">
        <v>5</v>
      </c>
      <c r="BE10" s="177">
        <f t="shared" si="16"/>
        <v>5.3599999999999994</v>
      </c>
      <c r="BF10" s="181">
        <f t="shared" si="17"/>
        <v>2.2333333333333329</v>
      </c>
    </row>
    <row r="11" spans="2:58" s="176" customFormat="1">
      <c r="B11" s="183">
        <v>84502672011</v>
      </c>
      <c r="C11" s="183" t="s">
        <v>215</v>
      </c>
      <c r="D11" s="178"/>
      <c r="E11" s="177">
        <f t="shared" si="0"/>
        <v>3.2666666666666671</v>
      </c>
      <c r="F11" s="177">
        <f t="shared" si="1"/>
        <v>3.2791666666666663</v>
      </c>
      <c r="G11" s="177">
        <f t="shared" si="2"/>
        <v>3.4923076923076923</v>
      </c>
      <c r="H11" s="177">
        <f t="shared" si="3"/>
        <v>4.8153846153846152</v>
      </c>
      <c r="I11" s="177">
        <f t="shared" si="4"/>
        <v>3.4666666666666668</v>
      </c>
      <c r="J11" s="177">
        <f t="shared" si="5"/>
        <v>2.5648269230769229</v>
      </c>
      <c r="K11" s="177">
        <v>17</v>
      </c>
      <c r="L11" s="177">
        <f t="shared" si="6"/>
        <v>2.4285714285714284</v>
      </c>
      <c r="M11" s="177">
        <f t="shared" si="7"/>
        <v>3.5092713675213671</v>
      </c>
      <c r="N11" s="179"/>
      <c r="O11" s="180">
        <v>4.8</v>
      </c>
      <c r="P11" s="177">
        <v>0.5</v>
      </c>
      <c r="Q11" s="177">
        <v>4.3</v>
      </c>
      <c r="R11" s="177">
        <v>4</v>
      </c>
      <c r="S11" s="177">
        <v>3.7</v>
      </c>
      <c r="T11" s="177">
        <v>2.5</v>
      </c>
      <c r="U11" s="181">
        <f t="shared" si="8"/>
        <v>7.84</v>
      </c>
      <c r="V11" s="182">
        <f t="shared" si="9"/>
        <v>3.2666666666666671</v>
      </c>
      <c r="W11" s="180"/>
      <c r="X11" s="177">
        <v>4.8</v>
      </c>
      <c r="Y11" s="177">
        <v>0.5</v>
      </c>
      <c r="Z11" s="177">
        <v>4</v>
      </c>
      <c r="AA11" s="177">
        <v>4.3</v>
      </c>
      <c r="AB11" s="177">
        <v>3.5</v>
      </c>
      <c r="AC11" s="177">
        <v>3.5</v>
      </c>
      <c r="AD11" s="180">
        <f t="shared" si="10"/>
        <v>7.8699999999999992</v>
      </c>
      <c r="AE11" s="181">
        <f t="shared" si="11"/>
        <v>3.2791666666666663</v>
      </c>
      <c r="AF11" s="180"/>
      <c r="AG11" s="177">
        <v>3.9</v>
      </c>
      <c r="AH11" s="177">
        <v>2.2000000000000002</v>
      </c>
      <c r="AI11" s="177">
        <v>3.4</v>
      </c>
      <c r="AJ11" s="177">
        <v>3.8</v>
      </c>
      <c r="AK11" s="177">
        <v>5</v>
      </c>
      <c r="AL11" s="177">
        <v>3.3</v>
      </c>
      <c r="AM11" s="177">
        <f t="shared" si="12"/>
        <v>9.08</v>
      </c>
      <c r="AN11" s="181">
        <f t="shared" si="13"/>
        <v>3.4923076923076923</v>
      </c>
      <c r="AO11" s="180"/>
      <c r="AP11" s="177">
        <v>4.8</v>
      </c>
      <c r="AQ11" s="177">
        <v>4.8</v>
      </c>
      <c r="AR11" s="177">
        <v>4.8</v>
      </c>
      <c r="AS11" s="177">
        <v>4.8</v>
      </c>
      <c r="AT11" s="177">
        <v>5</v>
      </c>
      <c r="AU11" s="177">
        <v>4.8</v>
      </c>
      <c r="AV11" s="177">
        <f t="shared" si="14"/>
        <v>12.52</v>
      </c>
      <c r="AW11" s="181">
        <f t="shared" si="15"/>
        <v>4.8153846153846152</v>
      </c>
      <c r="AX11" s="180"/>
      <c r="AY11" s="177">
        <v>4.2</v>
      </c>
      <c r="AZ11" s="177">
        <v>0.5</v>
      </c>
      <c r="BA11" s="177">
        <v>4</v>
      </c>
      <c r="BB11" s="177"/>
      <c r="BC11" s="177">
        <v>5</v>
      </c>
      <c r="BD11" s="177">
        <v>5</v>
      </c>
      <c r="BE11" s="177">
        <f t="shared" si="16"/>
        <v>8.32</v>
      </c>
      <c r="BF11" s="181">
        <f t="shared" si="17"/>
        <v>3.4666666666666668</v>
      </c>
    </row>
    <row r="12" spans="2:58" s="176" customFormat="1">
      <c r="B12" s="183">
        <v>84502692011</v>
      </c>
      <c r="C12" s="183" t="s">
        <v>216</v>
      </c>
      <c r="D12" s="178"/>
      <c r="E12" s="177">
        <f t="shared" si="0"/>
        <v>3.8249999999999997</v>
      </c>
      <c r="F12" s="177">
        <f t="shared" si="1"/>
        <v>4.1916666666666673</v>
      </c>
      <c r="G12" s="177">
        <f t="shared" si="2"/>
        <v>3.7153846153846151</v>
      </c>
      <c r="H12" s="177">
        <f t="shared" si="3"/>
        <v>4.6307692307692303</v>
      </c>
      <c r="I12" s="177">
        <f t="shared" si="4"/>
        <v>2.6833333333333331</v>
      </c>
      <c r="J12" s="177">
        <f t="shared" si="5"/>
        <v>2.6664615384615384</v>
      </c>
      <c r="K12" s="177">
        <v>16</v>
      </c>
      <c r="L12" s="177">
        <f t="shared" si="6"/>
        <v>2.2857142857142856</v>
      </c>
      <c r="M12" s="177">
        <f t="shared" si="7"/>
        <v>3.5553504273504273</v>
      </c>
      <c r="N12" s="179"/>
      <c r="O12" s="180">
        <v>4.7</v>
      </c>
      <c r="P12" s="177">
        <v>1.2</v>
      </c>
      <c r="Q12" s="177">
        <v>4.5</v>
      </c>
      <c r="R12" s="177">
        <v>4.3</v>
      </c>
      <c r="S12" s="177">
        <v>3.8</v>
      </c>
      <c r="T12" s="177">
        <v>4.0999999999999996</v>
      </c>
      <c r="U12" s="181">
        <f t="shared" si="8"/>
        <v>9.18</v>
      </c>
      <c r="V12" s="182">
        <f t="shared" si="9"/>
        <v>3.8249999999999997</v>
      </c>
      <c r="W12" s="180"/>
      <c r="X12" s="177">
        <v>4.7</v>
      </c>
      <c r="Y12" s="177">
        <v>4.5</v>
      </c>
      <c r="Z12" s="177">
        <v>3.6</v>
      </c>
      <c r="AA12" s="177">
        <v>4.3</v>
      </c>
      <c r="AB12" s="177">
        <v>5</v>
      </c>
      <c r="AC12" s="177">
        <v>3.8</v>
      </c>
      <c r="AD12" s="180">
        <f t="shared" si="10"/>
        <v>10.06</v>
      </c>
      <c r="AE12" s="181">
        <f t="shared" si="11"/>
        <v>4.1916666666666673</v>
      </c>
      <c r="AF12" s="180"/>
      <c r="AG12" s="177">
        <v>4.4000000000000004</v>
      </c>
      <c r="AH12" s="177">
        <v>1.2</v>
      </c>
      <c r="AI12" s="177">
        <v>4.8</v>
      </c>
      <c r="AJ12" s="177">
        <v>3.8</v>
      </c>
      <c r="AK12" s="177">
        <v>5</v>
      </c>
      <c r="AL12" s="177">
        <v>3.5</v>
      </c>
      <c r="AM12" s="177">
        <f t="shared" si="12"/>
        <v>9.66</v>
      </c>
      <c r="AN12" s="181">
        <f t="shared" si="13"/>
        <v>3.7153846153846151</v>
      </c>
      <c r="AO12" s="180"/>
      <c r="AP12" s="177">
        <v>4.5999999999999996</v>
      </c>
      <c r="AQ12" s="177">
        <v>4.5999999999999996</v>
      </c>
      <c r="AR12" s="177">
        <v>4.5999999999999996</v>
      </c>
      <c r="AS12" s="177">
        <v>4.5999999999999996</v>
      </c>
      <c r="AT12" s="177">
        <v>5</v>
      </c>
      <c r="AU12" s="177">
        <v>4.5999999999999996</v>
      </c>
      <c r="AV12" s="177">
        <f t="shared" si="14"/>
        <v>12.04</v>
      </c>
      <c r="AW12" s="181">
        <f t="shared" si="15"/>
        <v>4.6307692307692303</v>
      </c>
      <c r="AX12" s="180"/>
      <c r="AY12" s="177"/>
      <c r="AZ12" s="177">
        <v>1.8</v>
      </c>
      <c r="BA12" s="177">
        <v>4.3</v>
      </c>
      <c r="BB12" s="177"/>
      <c r="BC12" s="177">
        <v>5</v>
      </c>
      <c r="BD12" s="177">
        <v>5</v>
      </c>
      <c r="BE12" s="177">
        <f t="shared" si="16"/>
        <v>6.4399999999999995</v>
      </c>
      <c r="BF12" s="181">
        <f t="shared" si="17"/>
        <v>2.6833333333333331</v>
      </c>
    </row>
    <row r="13" spans="2:58" s="176" customFormat="1">
      <c r="B13" s="183">
        <v>84502702011</v>
      </c>
      <c r="C13" s="183" t="s">
        <v>217</v>
      </c>
      <c r="D13" s="178"/>
      <c r="E13" s="177">
        <f t="shared" si="0"/>
        <v>3.1333333333333333</v>
      </c>
      <c r="F13" s="177">
        <f t="shared" si="1"/>
        <v>3.6666666666666661</v>
      </c>
      <c r="G13" s="177">
        <f t="shared" si="2"/>
        <v>3.4000000000000004</v>
      </c>
      <c r="H13" s="177">
        <f t="shared" si="3"/>
        <v>4.476923076923077</v>
      </c>
      <c r="I13" s="177">
        <f t="shared" si="4"/>
        <v>3.2166666666666668</v>
      </c>
      <c r="J13" s="177">
        <f t="shared" si="5"/>
        <v>2.5051025641025637</v>
      </c>
      <c r="K13" s="177">
        <v>21</v>
      </c>
      <c r="L13" s="177">
        <f t="shared" si="6"/>
        <v>3</v>
      </c>
      <c r="M13" s="177">
        <f t="shared" si="7"/>
        <v>3.6717692307692307</v>
      </c>
      <c r="N13" s="179"/>
      <c r="O13" s="180">
        <v>3.7</v>
      </c>
      <c r="P13" s="177">
        <v>0</v>
      </c>
      <c r="Q13" s="177">
        <v>3.4</v>
      </c>
      <c r="R13" s="177">
        <v>4.3</v>
      </c>
      <c r="S13" s="177">
        <v>4.5999999999999996</v>
      </c>
      <c r="T13" s="177">
        <v>3.6</v>
      </c>
      <c r="U13" s="181">
        <f t="shared" si="8"/>
        <v>7.5200000000000005</v>
      </c>
      <c r="V13" s="182">
        <f t="shared" si="9"/>
        <v>3.1333333333333333</v>
      </c>
      <c r="W13" s="180"/>
      <c r="X13" s="177">
        <v>4.8</v>
      </c>
      <c r="Y13" s="177">
        <v>1.5</v>
      </c>
      <c r="Z13" s="177">
        <v>3.4</v>
      </c>
      <c r="AA13" s="177">
        <v>4.2</v>
      </c>
      <c r="AB13" s="177">
        <v>5</v>
      </c>
      <c r="AC13" s="177">
        <v>3.8</v>
      </c>
      <c r="AD13" s="180">
        <f t="shared" si="10"/>
        <v>8.7999999999999989</v>
      </c>
      <c r="AE13" s="181">
        <f t="shared" si="11"/>
        <v>3.6666666666666661</v>
      </c>
      <c r="AF13" s="180"/>
      <c r="AG13" s="177">
        <v>4.4000000000000004</v>
      </c>
      <c r="AH13" s="177">
        <v>1</v>
      </c>
      <c r="AI13" s="177">
        <v>3.7</v>
      </c>
      <c r="AJ13" s="177">
        <v>3.8</v>
      </c>
      <c r="AK13" s="177">
        <v>5</v>
      </c>
      <c r="AL13" s="177">
        <v>3</v>
      </c>
      <c r="AM13" s="177">
        <f t="shared" si="12"/>
        <v>8.84</v>
      </c>
      <c r="AN13" s="181">
        <f t="shared" si="13"/>
        <v>3.4000000000000004</v>
      </c>
      <c r="AO13" s="180"/>
      <c r="AP13" s="177">
        <v>4.5</v>
      </c>
      <c r="AQ13" s="177">
        <v>4.5</v>
      </c>
      <c r="AR13" s="177">
        <v>4.5</v>
      </c>
      <c r="AS13" s="177">
        <v>4.5</v>
      </c>
      <c r="AT13" s="177">
        <v>4.2</v>
      </c>
      <c r="AU13" s="177">
        <v>4.5</v>
      </c>
      <c r="AV13" s="177">
        <f t="shared" si="14"/>
        <v>11.639999999999999</v>
      </c>
      <c r="AW13" s="181">
        <f t="shared" si="15"/>
        <v>4.476923076923077</v>
      </c>
      <c r="AX13" s="180"/>
      <c r="AY13" s="177">
        <v>3</v>
      </c>
      <c r="AZ13" s="177">
        <v>0.5</v>
      </c>
      <c r="BA13" s="177">
        <v>4.3</v>
      </c>
      <c r="BB13" s="177"/>
      <c r="BC13" s="177">
        <v>5</v>
      </c>
      <c r="BD13" s="177">
        <v>5</v>
      </c>
      <c r="BE13" s="177">
        <f t="shared" si="16"/>
        <v>7.72</v>
      </c>
      <c r="BF13" s="181">
        <f t="shared" si="17"/>
        <v>3.2166666666666668</v>
      </c>
    </row>
    <row r="14" spans="2:58" s="176" customFormat="1">
      <c r="B14" s="183">
        <v>84502782011</v>
      </c>
      <c r="C14" s="183" t="s">
        <v>218</v>
      </c>
      <c r="D14" s="178"/>
      <c r="E14" s="177">
        <f t="shared" si="0"/>
        <v>2.1749999999999998</v>
      </c>
      <c r="F14" s="177">
        <f t="shared" si="1"/>
        <v>1.7</v>
      </c>
      <c r="G14" s="177">
        <f t="shared" si="2"/>
        <v>1.6692307692307691</v>
      </c>
      <c r="H14" s="177">
        <f t="shared" si="3"/>
        <v>3.5153846153846158</v>
      </c>
      <c r="I14" s="177">
        <f t="shared" si="4"/>
        <v>2.2083333333333335</v>
      </c>
      <c r="J14" s="177">
        <f t="shared" si="5"/>
        <v>1.5775128205128204</v>
      </c>
      <c r="K14" s="177">
        <v>13</v>
      </c>
      <c r="L14" s="177">
        <f t="shared" si="6"/>
        <v>1.8571428571428572</v>
      </c>
      <c r="M14" s="177">
        <f t="shared" si="7"/>
        <v>2.2997350427350427</v>
      </c>
      <c r="N14" s="179"/>
      <c r="O14" s="180"/>
      <c r="P14" s="177">
        <v>0.5</v>
      </c>
      <c r="Q14" s="177">
        <v>3.8</v>
      </c>
      <c r="R14" s="177">
        <v>4.0999999999999996</v>
      </c>
      <c r="S14" s="177">
        <v>3.5</v>
      </c>
      <c r="T14" s="177">
        <v>3.3</v>
      </c>
      <c r="U14" s="181">
        <f t="shared" si="8"/>
        <v>5.22</v>
      </c>
      <c r="V14" s="182">
        <f t="shared" si="9"/>
        <v>2.1749999999999998</v>
      </c>
      <c r="W14" s="180"/>
      <c r="X14" s="177">
        <v>3.8</v>
      </c>
      <c r="Y14" s="177"/>
      <c r="Z14" s="177"/>
      <c r="AA14" s="177">
        <v>1.5</v>
      </c>
      <c r="AB14" s="177">
        <v>4</v>
      </c>
      <c r="AC14" s="177">
        <v>2.5</v>
      </c>
      <c r="AD14" s="180">
        <f t="shared" si="10"/>
        <v>4.08</v>
      </c>
      <c r="AE14" s="181">
        <f t="shared" si="11"/>
        <v>1.7</v>
      </c>
      <c r="AF14" s="180"/>
      <c r="AG14" s="177"/>
      <c r="AH14" s="177">
        <v>1</v>
      </c>
      <c r="AI14" s="177"/>
      <c r="AJ14" s="177">
        <v>4</v>
      </c>
      <c r="AK14" s="177">
        <v>3.3</v>
      </c>
      <c r="AL14" s="177">
        <v>2.8</v>
      </c>
      <c r="AM14" s="177">
        <f t="shared" si="12"/>
        <v>4.34</v>
      </c>
      <c r="AN14" s="181">
        <f t="shared" si="13"/>
        <v>1.6692307692307691</v>
      </c>
      <c r="AO14" s="180"/>
      <c r="AP14" s="177">
        <v>3</v>
      </c>
      <c r="AQ14" s="177">
        <v>3</v>
      </c>
      <c r="AR14" s="177">
        <v>3</v>
      </c>
      <c r="AS14" s="177">
        <v>3</v>
      </c>
      <c r="AT14" s="177">
        <v>4</v>
      </c>
      <c r="AU14" s="177">
        <v>4.9000000000000004</v>
      </c>
      <c r="AV14" s="177">
        <f t="shared" si="14"/>
        <v>9.14</v>
      </c>
      <c r="AW14" s="181">
        <f t="shared" si="15"/>
        <v>3.5153846153846158</v>
      </c>
      <c r="AX14" s="180"/>
      <c r="AY14" s="177">
        <v>3.5</v>
      </c>
      <c r="AZ14" s="177"/>
      <c r="BA14" s="177"/>
      <c r="BB14" s="177"/>
      <c r="BC14" s="177">
        <v>4</v>
      </c>
      <c r="BD14" s="177">
        <v>4</v>
      </c>
      <c r="BE14" s="177">
        <f t="shared" si="16"/>
        <v>5.3000000000000007</v>
      </c>
      <c r="BF14" s="181">
        <f t="shared" si="17"/>
        <v>2.2083333333333335</v>
      </c>
    </row>
    <row r="15" spans="2:58" s="176" customFormat="1">
      <c r="B15" s="183">
        <v>84505862011</v>
      </c>
      <c r="C15" s="183" t="s">
        <v>219</v>
      </c>
      <c r="D15" s="178"/>
      <c r="E15" s="177">
        <f t="shared" si="0"/>
        <v>3.7916666666666665</v>
      </c>
      <c r="F15" s="177">
        <f t="shared" si="1"/>
        <v>3.7000000000000006</v>
      </c>
      <c r="G15" s="177">
        <f t="shared" si="2"/>
        <v>3.6538461538461537</v>
      </c>
      <c r="H15" s="177">
        <f t="shared" si="3"/>
        <v>4.3538461538461535</v>
      </c>
      <c r="I15" s="177">
        <f t="shared" si="4"/>
        <v>3.6416666666666657</v>
      </c>
      <c r="J15" s="177">
        <f t="shared" si="5"/>
        <v>2.6797435897435893</v>
      </c>
      <c r="K15" s="177">
        <v>13</v>
      </c>
      <c r="L15" s="177">
        <f t="shared" si="6"/>
        <v>1.8571428571428572</v>
      </c>
      <c r="M15" s="177">
        <f t="shared" si="7"/>
        <v>3.4019658119658116</v>
      </c>
      <c r="N15" s="179"/>
      <c r="O15" s="180">
        <v>4.7</v>
      </c>
      <c r="P15" s="177">
        <v>1.3</v>
      </c>
      <c r="Q15" s="177">
        <v>3.8</v>
      </c>
      <c r="R15" s="177">
        <v>4.5</v>
      </c>
      <c r="S15" s="177">
        <v>4.4000000000000004</v>
      </c>
      <c r="T15" s="177">
        <v>4.0999999999999996</v>
      </c>
      <c r="U15" s="181">
        <f t="shared" si="8"/>
        <v>9.1</v>
      </c>
      <c r="V15" s="182">
        <f t="shared" si="9"/>
        <v>3.7916666666666665</v>
      </c>
      <c r="W15" s="180"/>
      <c r="X15" s="177">
        <v>4.5</v>
      </c>
      <c r="Y15" s="177">
        <v>2</v>
      </c>
      <c r="Z15" s="177">
        <v>4.5999999999999996</v>
      </c>
      <c r="AA15" s="177">
        <v>3.6</v>
      </c>
      <c r="AB15" s="177">
        <v>5</v>
      </c>
      <c r="AC15" s="177">
        <v>3.5</v>
      </c>
      <c r="AD15" s="180">
        <f t="shared" si="10"/>
        <v>8.8800000000000008</v>
      </c>
      <c r="AE15" s="181">
        <f t="shared" si="11"/>
        <v>3.7000000000000006</v>
      </c>
      <c r="AF15" s="180"/>
      <c r="AG15" s="177">
        <v>4</v>
      </c>
      <c r="AH15" s="177">
        <v>2</v>
      </c>
      <c r="AI15" s="177">
        <v>4.5</v>
      </c>
      <c r="AJ15" s="177">
        <v>3.5</v>
      </c>
      <c r="AK15" s="177">
        <v>5</v>
      </c>
      <c r="AL15" s="177">
        <v>3.5</v>
      </c>
      <c r="AM15" s="177">
        <f t="shared" si="12"/>
        <v>9.5</v>
      </c>
      <c r="AN15" s="181">
        <f t="shared" si="13"/>
        <v>3.6538461538461537</v>
      </c>
      <c r="AO15" s="180"/>
      <c r="AP15" s="177">
        <v>4.3</v>
      </c>
      <c r="AQ15" s="177">
        <v>4.3</v>
      </c>
      <c r="AR15" s="177">
        <v>4.3</v>
      </c>
      <c r="AS15" s="177">
        <v>4.3</v>
      </c>
      <c r="AT15" s="177">
        <v>5</v>
      </c>
      <c r="AU15" s="177">
        <v>4.3</v>
      </c>
      <c r="AV15" s="177">
        <f t="shared" si="14"/>
        <v>11.319999999999999</v>
      </c>
      <c r="AW15" s="181">
        <f t="shared" si="15"/>
        <v>4.3538461538461535</v>
      </c>
      <c r="AX15" s="180"/>
      <c r="AY15" s="177">
        <v>4.3</v>
      </c>
      <c r="AZ15" s="177">
        <v>1</v>
      </c>
      <c r="BA15" s="177">
        <v>4.7</v>
      </c>
      <c r="BB15" s="177"/>
      <c r="BC15" s="177">
        <v>5</v>
      </c>
      <c r="BD15" s="177">
        <v>4.8</v>
      </c>
      <c r="BE15" s="177">
        <f t="shared" si="16"/>
        <v>8.7399999999999984</v>
      </c>
      <c r="BF15" s="181">
        <f t="shared" si="17"/>
        <v>3.6416666666666657</v>
      </c>
    </row>
    <row r="16" spans="2:58" s="176" customFormat="1">
      <c r="B16" s="183">
        <v>84502792011</v>
      </c>
      <c r="C16" s="183" t="s">
        <v>220</v>
      </c>
      <c r="D16" s="178"/>
      <c r="E16" s="177">
        <f t="shared" si="0"/>
        <v>3.0749999999999997</v>
      </c>
      <c r="F16" s="177">
        <f t="shared" si="1"/>
        <v>2.2333333333333334</v>
      </c>
      <c r="G16" s="177">
        <f t="shared" si="2"/>
        <v>1.9538461538461538</v>
      </c>
      <c r="H16" s="177">
        <f t="shared" si="3"/>
        <v>4.9000000000000004</v>
      </c>
      <c r="I16" s="177">
        <f t="shared" si="4"/>
        <v>2.0833333333333335</v>
      </c>
      <c r="J16" s="177">
        <f t="shared" si="5"/>
        <v>1.9943717948717949</v>
      </c>
      <c r="K16" s="177">
        <v>14</v>
      </c>
      <c r="L16" s="177">
        <f t="shared" si="6"/>
        <v>2</v>
      </c>
      <c r="M16" s="177">
        <f t="shared" si="7"/>
        <v>2.7721495726495728</v>
      </c>
      <c r="N16" s="179"/>
      <c r="O16" s="180">
        <v>4.7</v>
      </c>
      <c r="P16" s="177">
        <v>1.5</v>
      </c>
      <c r="Q16" s="177">
        <v>4</v>
      </c>
      <c r="R16" s="177">
        <v>4.3</v>
      </c>
      <c r="S16" s="177">
        <v>0</v>
      </c>
      <c r="T16" s="177">
        <v>2.5</v>
      </c>
      <c r="U16" s="181">
        <f t="shared" si="8"/>
        <v>7.38</v>
      </c>
      <c r="V16" s="182">
        <f t="shared" si="9"/>
        <v>3.0749999999999997</v>
      </c>
      <c r="W16" s="180"/>
      <c r="X16" s="177">
        <v>3</v>
      </c>
      <c r="Y16" s="177">
        <v>0.7</v>
      </c>
      <c r="Z16" s="177">
        <v>3.7</v>
      </c>
      <c r="AA16" s="177">
        <v>1.5</v>
      </c>
      <c r="AB16" s="177">
        <v>4</v>
      </c>
      <c r="AC16" s="177">
        <v>2.5</v>
      </c>
      <c r="AD16" s="180">
        <f t="shared" si="10"/>
        <v>5.36</v>
      </c>
      <c r="AE16" s="181">
        <f t="shared" si="11"/>
        <v>2.2333333333333334</v>
      </c>
      <c r="AF16" s="180"/>
      <c r="AG16" s="177">
        <v>0</v>
      </c>
      <c r="AH16" s="177">
        <v>0.5</v>
      </c>
      <c r="AI16" s="177">
        <v>4</v>
      </c>
      <c r="AJ16" s="177">
        <v>4</v>
      </c>
      <c r="AK16" s="177">
        <v>0</v>
      </c>
      <c r="AL16" s="177">
        <v>2.8</v>
      </c>
      <c r="AM16" s="177">
        <f t="shared" si="12"/>
        <v>5.08</v>
      </c>
      <c r="AN16" s="181">
        <f t="shared" si="13"/>
        <v>1.9538461538461538</v>
      </c>
      <c r="AO16" s="180"/>
      <c r="AP16" s="177">
        <v>4.9000000000000004</v>
      </c>
      <c r="AQ16" s="177">
        <v>4.9000000000000004</v>
      </c>
      <c r="AR16" s="177">
        <v>4.9000000000000004</v>
      </c>
      <c r="AS16" s="177">
        <v>4.9000000000000004</v>
      </c>
      <c r="AT16" s="177">
        <v>4.9000000000000004</v>
      </c>
      <c r="AU16" s="177">
        <v>4.9000000000000004</v>
      </c>
      <c r="AV16" s="177">
        <f t="shared" si="14"/>
        <v>12.74</v>
      </c>
      <c r="AW16" s="181">
        <f t="shared" si="15"/>
        <v>4.9000000000000004</v>
      </c>
      <c r="AX16" s="180"/>
      <c r="AY16" s="177">
        <v>3</v>
      </c>
      <c r="AZ16" s="177">
        <v>0.5</v>
      </c>
      <c r="BA16" s="177"/>
      <c r="BB16" s="177"/>
      <c r="BC16" s="177"/>
      <c r="BD16" s="177">
        <v>5</v>
      </c>
      <c r="BE16" s="177">
        <f t="shared" si="16"/>
        <v>5</v>
      </c>
      <c r="BF16" s="181">
        <f t="shared" si="17"/>
        <v>2.0833333333333335</v>
      </c>
    </row>
    <row r="17" spans="2:58" s="176" customFormat="1">
      <c r="B17" s="183">
        <v>84502812011</v>
      </c>
      <c r="C17" s="183" t="s">
        <v>221</v>
      </c>
      <c r="D17" s="178"/>
      <c r="E17" s="177">
        <f t="shared" si="0"/>
        <v>1.4416666666666664</v>
      </c>
      <c r="F17" s="177">
        <f t="shared" si="1"/>
        <v>1.415</v>
      </c>
      <c r="G17" s="177">
        <f t="shared" si="2"/>
        <v>1.5923076923076924</v>
      </c>
      <c r="H17" s="177">
        <f t="shared" si="3"/>
        <v>4.2384615384615376</v>
      </c>
      <c r="I17" s="177">
        <f t="shared" si="4"/>
        <v>1.75</v>
      </c>
      <c r="J17" s="177">
        <f t="shared" si="5"/>
        <v>1.4612410256410255</v>
      </c>
      <c r="K17" s="177">
        <v>11</v>
      </c>
      <c r="L17" s="177">
        <f t="shared" si="6"/>
        <v>1.5714285714285714</v>
      </c>
      <c r="M17" s="177">
        <f t="shared" si="7"/>
        <v>2.0723521367521367</v>
      </c>
      <c r="N17" s="179"/>
      <c r="O17" s="180">
        <v>0</v>
      </c>
      <c r="P17" s="177">
        <v>0.5</v>
      </c>
      <c r="Q17" s="177">
        <v>0</v>
      </c>
      <c r="R17" s="177">
        <v>0</v>
      </c>
      <c r="S17" s="177">
        <v>4</v>
      </c>
      <c r="T17" s="177">
        <v>4.0999999999999996</v>
      </c>
      <c r="U17" s="181">
        <f t="shared" si="8"/>
        <v>3.4599999999999995</v>
      </c>
      <c r="V17" s="182">
        <f t="shared" si="9"/>
        <v>1.4416666666666664</v>
      </c>
      <c r="W17" s="180"/>
      <c r="X17" s="177">
        <v>0</v>
      </c>
      <c r="Y17" s="177">
        <v>0</v>
      </c>
      <c r="Z17" s="177">
        <v>0</v>
      </c>
      <c r="AA17" s="177">
        <v>4.5</v>
      </c>
      <c r="AB17" s="177">
        <v>3.8</v>
      </c>
      <c r="AC17" s="177">
        <v>3.5</v>
      </c>
      <c r="AD17" s="180">
        <f t="shared" si="10"/>
        <v>3.3959999999999999</v>
      </c>
      <c r="AE17" s="181">
        <f t="shared" si="11"/>
        <v>1.415</v>
      </c>
      <c r="AF17" s="180"/>
      <c r="AG17" s="177">
        <v>0</v>
      </c>
      <c r="AH17" s="177">
        <v>0</v>
      </c>
      <c r="AI17" s="177">
        <v>0</v>
      </c>
      <c r="AJ17" s="177">
        <v>3.6</v>
      </c>
      <c r="AK17" s="177">
        <v>3</v>
      </c>
      <c r="AL17" s="177">
        <v>3.5</v>
      </c>
      <c r="AM17" s="177">
        <f t="shared" si="12"/>
        <v>4.1400000000000006</v>
      </c>
      <c r="AN17" s="181">
        <f t="shared" si="13"/>
        <v>1.5923076923076924</v>
      </c>
      <c r="AO17" s="180"/>
      <c r="AP17" s="177">
        <v>4.3</v>
      </c>
      <c r="AQ17" s="177">
        <v>4.3</v>
      </c>
      <c r="AR17" s="177">
        <v>4.3</v>
      </c>
      <c r="AS17" s="177">
        <v>4.3</v>
      </c>
      <c r="AT17" s="177">
        <v>3.5</v>
      </c>
      <c r="AU17" s="177">
        <v>4.3</v>
      </c>
      <c r="AV17" s="177">
        <f t="shared" si="14"/>
        <v>11.02</v>
      </c>
      <c r="AW17" s="181">
        <f t="shared" si="15"/>
        <v>4.2384615384615376</v>
      </c>
      <c r="AX17" s="180"/>
      <c r="AY17" s="177"/>
      <c r="AZ17" s="177">
        <v>1.8</v>
      </c>
      <c r="BA17" s="177"/>
      <c r="BB17" s="177"/>
      <c r="BC17" s="177">
        <v>3</v>
      </c>
      <c r="BD17" s="177">
        <v>4.8</v>
      </c>
      <c r="BE17" s="177">
        <f t="shared" si="16"/>
        <v>4.2</v>
      </c>
      <c r="BF17" s="181">
        <f t="shared" si="17"/>
        <v>1.75</v>
      </c>
    </row>
    <row r="18" spans="2:58" s="176" customFormat="1">
      <c r="B18" s="183">
        <v>84502832011</v>
      </c>
      <c r="C18" s="183" t="s">
        <v>222</v>
      </c>
      <c r="D18" s="178"/>
      <c r="E18" s="177">
        <f t="shared" si="0"/>
        <v>3.0833333333333335</v>
      </c>
      <c r="F18" s="177">
        <f t="shared" si="1"/>
        <v>3.2166666666666668</v>
      </c>
      <c r="G18" s="177">
        <f t="shared" si="2"/>
        <v>3.3615384615384616</v>
      </c>
      <c r="H18" s="177">
        <f t="shared" si="3"/>
        <v>4.3307692307692305</v>
      </c>
      <c r="I18" s="177">
        <f t="shared" si="4"/>
        <v>2.8833333333333333</v>
      </c>
      <c r="J18" s="177">
        <f t="shared" si="5"/>
        <v>2.3625897435897434</v>
      </c>
      <c r="K18" s="177">
        <v>10</v>
      </c>
      <c r="L18" s="177">
        <f t="shared" si="6"/>
        <v>1.4285714285714286</v>
      </c>
      <c r="M18" s="177">
        <v>3.1</v>
      </c>
      <c r="N18" s="179"/>
      <c r="O18" s="180">
        <v>3.8</v>
      </c>
      <c r="P18" s="177">
        <v>0</v>
      </c>
      <c r="Q18" s="177">
        <v>4</v>
      </c>
      <c r="R18" s="177">
        <v>4.2</v>
      </c>
      <c r="S18" s="177">
        <v>3.5</v>
      </c>
      <c r="T18" s="177">
        <v>3.3</v>
      </c>
      <c r="U18" s="181">
        <f t="shared" si="8"/>
        <v>7.3999999999999995</v>
      </c>
      <c r="V18" s="182">
        <f t="shared" si="9"/>
        <v>3.0833333333333335</v>
      </c>
      <c r="W18" s="180"/>
      <c r="X18" s="177">
        <v>3.7</v>
      </c>
      <c r="Y18" s="177">
        <v>2</v>
      </c>
      <c r="Z18" s="177">
        <v>4</v>
      </c>
      <c r="AA18" s="177">
        <v>4</v>
      </c>
      <c r="AB18" s="177">
        <v>5</v>
      </c>
      <c r="AC18" s="177">
        <v>2.5</v>
      </c>
      <c r="AD18" s="180">
        <f t="shared" si="10"/>
        <v>7.7200000000000006</v>
      </c>
      <c r="AE18" s="181">
        <f t="shared" si="11"/>
        <v>3.2166666666666668</v>
      </c>
      <c r="AF18" s="180"/>
      <c r="AG18" s="177">
        <v>4</v>
      </c>
      <c r="AH18" s="177">
        <v>1</v>
      </c>
      <c r="AI18" s="177">
        <v>3.6</v>
      </c>
      <c r="AJ18" s="177">
        <v>3.8</v>
      </c>
      <c r="AK18" s="177">
        <v>5</v>
      </c>
      <c r="AL18" s="177">
        <v>3.3</v>
      </c>
      <c r="AM18" s="177">
        <f t="shared" si="12"/>
        <v>8.74</v>
      </c>
      <c r="AN18" s="181">
        <f t="shared" si="13"/>
        <v>3.3615384615384616</v>
      </c>
      <c r="AO18" s="180"/>
      <c r="AP18" s="177">
        <v>4.4000000000000004</v>
      </c>
      <c r="AQ18" s="177">
        <v>4.4000000000000004</v>
      </c>
      <c r="AR18" s="177">
        <v>4.4000000000000004</v>
      </c>
      <c r="AS18" s="177">
        <v>4.4000000000000004</v>
      </c>
      <c r="AT18" s="177">
        <v>3.5</v>
      </c>
      <c r="AU18" s="177">
        <v>4.4000000000000004</v>
      </c>
      <c r="AV18" s="177">
        <f t="shared" si="14"/>
        <v>11.26</v>
      </c>
      <c r="AW18" s="181">
        <f t="shared" si="15"/>
        <v>4.3307692307692305</v>
      </c>
      <c r="AX18" s="180"/>
      <c r="AY18" s="177">
        <v>3</v>
      </c>
      <c r="AZ18" s="177">
        <v>0.5</v>
      </c>
      <c r="BA18" s="177">
        <v>3.8</v>
      </c>
      <c r="BB18" s="177"/>
      <c r="BC18" s="177">
        <v>5</v>
      </c>
      <c r="BD18" s="177">
        <v>4</v>
      </c>
      <c r="BE18" s="177">
        <f t="shared" si="16"/>
        <v>6.92</v>
      </c>
      <c r="BF18" s="181">
        <f t="shared" si="17"/>
        <v>2.8833333333333333</v>
      </c>
    </row>
    <row r="19" spans="2:58" s="176" customFormat="1">
      <c r="B19" s="183">
        <v>84502872011</v>
      </c>
      <c r="C19" s="183" t="s">
        <v>223</v>
      </c>
      <c r="D19" s="178"/>
      <c r="E19" s="177">
        <f t="shared" si="0"/>
        <v>0</v>
      </c>
      <c r="F19" s="177">
        <f t="shared" si="1"/>
        <v>0</v>
      </c>
      <c r="G19" s="177">
        <f t="shared" si="2"/>
        <v>0</v>
      </c>
      <c r="H19" s="177">
        <f t="shared" si="3"/>
        <v>0</v>
      </c>
      <c r="I19" s="177">
        <f t="shared" si="4"/>
        <v>0</v>
      </c>
      <c r="J19" s="177">
        <f t="shared" si="5"/>
        <v>0</v>
      </c>
      <c r="K19" s="177"/>
      <c r="L19" s="177">
        <f t="shared" si="6"/>
        <v>0</v>
      </c>
      <c r="M19" s="177">
        <f t="shared" si="7"/>
        <v>0</v>
      </c>
      <c r="N19" s="179"/>
      <c r="O19" s="180"/>
      <c r="P19" s="177"/>
      <c r="Q19" s="177"/>
      <c r="R19" s="177"/>
      <c r="S19" s="177"/>
      <c r="T19" s="177"/>
      <c r="U19" s="181">
        <f t="shared" si="8"/>
        <v>0</v>
      </c>
      <c r="V19" s="182">
        <f t="shared" si="9"/>
        <v>0</v>
      </c>
      <c r="W19" s="180"/>
      <c r="X19" s="177"/>
      <c r="Y19" s="177"/>
      <c r="Z19" s="177"/>
      <c r="AA19" s="177"/>
      <c r="AB19" s="177"/>
      <c r="AC19" s="177"/>
      <c r="AD19" s="180">
        <f t="shared" si="10"/>
        <v>0</v>
      </c>
      <c r="AE19" s="181">
        <f t="shared" si="11"/>
        <v>0</v>
      </c>
      <c r="AF19" s="180"/>
      <c r="AG19" s="177"/>
      <c r="AH19" s="177"/>
      <c r="AI19" s="177"/>
      <c r="AJ19" s="177"/>
      <c r="AK19" s="177"/>
      <c r="AL19" s="177"/>
      <c r="AM19" s="177">
        <f t="shared" si="12"/>
        <v>0</v>
      </c>
      <c r="AN19" s="181">
        <f t="shared" si="13"/>
        <v>0</v>
      </c>
      <c r="AO19" s="180"/>
      <c r="AP19" s="177"/>
      <c r="AQ19" s="177"/>
      <c r="AR19" s="177"/>
      <c r="AS19" s="177"/>
      <c r="AT19" s="177"/>
      <c r="AU19" s="177"/>
      <c r="AV19" s="177">
        <f t="shared" si="14"/>
        <v>0</v>
      </c>
      <c r="AW19" s="181">
        <f t="shared" si="15"/>
        <v>0</v>
      </c>
      <c r="AX19" s="180"/>
      <c r="AY19" s="177"/>
      <c r="AZ19" s="177"/>
      <c r="BA19" s="177"/>
      <c r="BB19" s="177"/>
      <c r="BC19" s="177"/>
      <c r="BD19" s="177"/>
      <c r="BE19" s="177">
        <f t="shared" si="16"/>
        <v>0</v>
      </c>
      <c r="BF19" s="181">
        <f t="shared" si="17"/>
        <v>0</v>
      </c>
    </row>
    <row r="20" spans="2:58" s="176" customFormat="1">
      <c r="B20" s="183">
        <v>84502892011</v>
      </c>
      <c r="C20" s="183" t="s">
        <v>224</v>
      </c>
      <c r="D20" s="178"/>
      <c r="E20" s="177">
        <f t="shared" si="0"/>
        <v>3.8583333333333329</v>
      </c>
      <c r="F20" s="177">
        <f t="shared" si="1"/>
        <v>3.7000000000000006</v>
      </c>
      <c r="G20" s="177">
        <f t="shared" si="2"/>
        <v>3.569230769230769</v>
      </c>
      <c r="H20" s="177">
        <f t="shared" si="3"/>
        <v>4.3538461538461535</v>
      </c>
      <c r="I20" s="177">
        <f t="shared" si="4"/>
        <v>2.4833333333333334</v>
      </c>
      <c r="J20" s="177">
        <f t="shared" si="5"/>
        <v>2.5150641025641027</v>
      </c>
      <c r="K20" s="177">
        <v>17</v>
      </c>
      <c r="L20" s="177">
        <f t="shared" si="6"/>
        <v>2.4285714285714284</v>
      </c>
      <c r="M20" s="177">
        <f t="shared" si="7"/>
        <v>3.4595085470085474</v>
      </c>
      <c r="N20" s="179"/>
      <c r="O20" s="180">
        <v>4.7</v>
      </c>
      <c r="P20" s="177">
        <v>1.3</v>
      </c>
      <c r="Q20" s="177">
        <v>4</v>
      </c>
      <c r="R20" s="177">
        <v>4.5</v>
      </c>
      <c r="S20" s="177">
        <v>4.8</v>
      </c>
      <c r="T20" s="177">
        <v>4.0999999999999996</v>
      </c>
      <c r="U20" s="181">
        <f t="shared" si="8"/>
        <v>9.26</v>
      </c>
      <c r="V20" s="182">
        <f t="shared" si="9"/>
        <v>3.8583333333333329</v>
      </c>
      <c r="W20" s="180"/>
      <c r="X20" s="177">
        <v>4.7</v>
      </c>
      <c r="Y20" s="177">
        <v>2</v>
      </c>
      <c r="Z20" s="177">
        <v>3.4</v>
      </c>
      <c r="AA20" s="177">
        <v>4.5</v>
      </c>
      <c r="AB20" s="177">
        <v>5</v>
      </c>
      <c r="AC20" s="177">
        <v>3.5</v>
      </c>
      <c r="AD20" s="180">
        <f t="shared" si="10"/>
        <v>8.8800000000000008</v>
      </c>
      <c r="AE20" s="181">
        <f t="shared" si="11"/>
        <v>3.7000000000000006</v>
      </c>
      <c r="AF20" s="180"/>
      <c r="AG20" s="177">
        <v>4.0999999999999996</v>
      </c>
      <c r="AH20" s="177">
        <v>2</v>
      </c>
      <c r="AI20" s="177">
        <v>3.8</v>
      </c>
      <c r="AJ20" s="177">
        <v>3.6</v>
      </c>
      <c r="AK20" s="177">
        <v>4.8</v>
      </c>
      <c r="AL20" s="177">
        <v>3.5</v>
      </c>
      <c r="AM20" s="177">
        <f t="shared" si="12"/>
        <v>9.2799999999999994</v>
      </c>
      <c r="AN20" s="181">
        <f t="shared" si="13"/>
        <v>3.569230769230769</v>
      </c>
      <c r="AO20" s="180"/>
      <c r="AP20" s="177">
        <v>4.3</v>
      </c>
      <c r="AQ20" s="177">
        <v>4.3</v>
      </c>
      <c r="AR20" s="177">
        <v>4.3</v>
      </c>
      <c r="AS20" s="177">
        <v>4.3</v>
      </c>
      <c r="AT20" s="177">
        <v>5</v>
      </c>
      <c r="AU20" s="177">
        <v>4.3</v>
      </c>
      <c r="AV20" s="177">
        <f t="shared" si="14"/>
        <v>11.319999999999999</v>
      </c>
      <c r="AW20" s="181">
        <f t="shared" si="15"/>
        <v>4.3538461538461535</v>
      </c>
      <c r="AX20" s="180"/>
      <c r="AY20" s="177"/>
      <c r="AZ20" s="177">
        <v>1</v>
      </c>
      <c r="BA20" s="177">
        <v>4.2</v>
      </c>
      <c r="BB20" s="177"/>
      <c r="BC20" s="177">
        <v>5</v>
      </c>
      <c r="BD20" s="177">
        <v>4.8</v>
      </c>
      <c r="BE20" s="177">
        <f t="shared" si="16"/>
        <v>5.96</v>
      </c>
      <c r="BF20" s="181">
        <f t="shared" si="17"/>
        <v>2.4833333333333334</v>
      </c>
    </row>
    <row r="21" spans="2:58" s="176" customFormat="1">
      <c r="B21" s="183">
        <v>84502902011</v>
      </c>
      <c r="C21" s="183" t="s">
        <v>225</v>
      </c>
      <c r="D21" s="178"/>
      <c r="E21" s="177">
        <f t="shared" si="0"/>
        <v>3.2458333333333336</v>
      </c>
      <c r="F21" s="177">
        <f t="shared" si="1"/>
        <v>2.9208333333333338</v>
      </c>
      <c r="G21" s="177">
        <f t="shared" si="2"/>
        <v>3.692307692307693</v>
      </c>
      <c r="H21" s="177">
        <f t="shared" si="3"/>
        <v>4.8000000000000007</v>
      </c>
      <c r="I21" s="177">
        <f t="shared" si="4"/>
        <v>3.5499999999999994</v>
      </c>
      <c r="J21" s="177">
        <f t="shared" si="5"/>
        <v>2.5492564102564108</v>
      </c>
      <c r="K21" s="177">
        <v>17</v>
      </c>
      <c r="L21" s="177">
        <f t="shared" si="6"/>
        <v>2.4285714285714284</v>
      </c>
      <c r="M21" s="177">
        <f t="shared" si="7"/>
        <v>3.4937008547008555</v>
      </c>
      <c r="N21" s="179"/>
      <c r="O21" s="180">
        <v>4.3499999999999996</v>
      </c>
      <c r="P21" s="177">
        <v>0.5</v>
      </c>
      <c r="Q21" s="177">
        <v>4.8</v>
      </c>
      <c r="R21" s="177">
        <v>4</v>
      </c>
      <c r="S21" s="177">
        <v>3.8</v>
      </c>
      <c r="T21" s="177">
        <v>2.5</v>
      </c>
      <c r="U21" s="181">
        <f t="shared" si="8"/>
        <v>7.79</v>
      </c>
      <c r="V21" s="182">
        <f t="shared" si="9"/>
        <v>3.2458333333333336</v>
      </c>
      <c r="W21" s="180"/>
      <c r="X21" s="177">
        <v>3.7</v>
      </c>
      <c r="Y21" s="177">
        <v>0.5</v>
      </c>
      <c r="Z21" s="177">
        <v>4.3</v>
      </c>
      <c r="AA21" s="177">
        <v>3.5</v>
      </c>
      <c r="AB21" s="177">
        <v>3.5</v>
      </c>
      <c r="AC21" s="177">
        <v>3.5</v>
      </c>
      <c r="AD21" s="180">
        <f t="shared" si="10"/>
        <v>7.0100000000000007</v>
      </c>
      <c r="AE21" s="181">
        <f t="shared" si="11"/>
        <v>2.9208333333333338</v>
      </c>
      <c r="AF21" s="180"/>
      <c r="AG21" s="177">
        <v>3.7</v>
      </c>
      <c r="AH21" s="177">
        <v>3</v>
      </c>
      <c r="AI21" s="177">
        <v>4.2</v>
      </c>
      <c r="AJ21" s="177">
        <v>3.8</v>
      </c>
      <c r="AK21" s="177">
        <v>5</v>
      </c>
      <c r="AL21" s="177">
        <v>3.3</v>
      </c>
      <c r="AM21" s="177">
        <f t="shared" si="12"/>
        <v>9.6000000000000014</v>
      </c>
      <c r="AN21" s="181">
        <f t="shared" si="13"/>
        <v>3.692307692307693</v>
      </c>
      <c r="AO21" s="180"/>
      <c r="AP21" s="177">
        <v>4.8</v>
      </c>
      <c r="AQ21" s="177">
        <v>4.8</v>
      </c>
      <c r="AR21" s="177">
        <v>4.8</v>
      </c>
      <c r="AS21" s="177">
        <v>4.8</v>
      </c>
      <c r="AT21" s="177">
        <v>4.8</v>
      </c>
      <c r="AU21" s="177">
        <v>4.8</v>
      </c>
      <c r="AV21" s="177">
        <f t="shared" si="14"/>
        <v>12.48</v>
      </c>
      <c r="AW21" s="181">
        <f t="shared" si="15"/>
        <v>4.8000000000000007</v>
      </c>
      <c r="AX21" s="180"/>
      <c r="AY21" s="177">
        <v>4</v>
      </c>
      <c r="AZ21" s="177">
        <v>0.8</v>
      </c>
      <c r="BA21" s="177">
        <v>4.5</v>
      </c>
      <c r="BB21" s="177"/>
      <c r="BC21" s="177">
        <v>5</v>
      </c>
      <c r="BD21" s="177">
        <v>5</v>
      </c>
      <c r="BE21" s="177">
        <f t="shared" si="16"/>
        <v>8.52</v>
      </c>
      <c r="BF21" s="181">
        <f t="shared" si="17"/>
        <v>3.5499999999999994</v>
      </c>
    </row>
    <row r="22" spans="2:58" s="176" customFormat="1">
      <c r="B22" s="183">
        <v>84502942011</v>
      </c>
      <c r="C22" s="183" t="s">
        <v>226</v>
      </c>
      <c r="D22" s="178"/>
      <c r="E22" s="177">
        <f t="shared" si="0"/>
        <v>0</v>
      </c>
      <c r="F22" s="177">
        <f t="shared" si="1"/>
        <v>0</v>
      </c>
      <c r="G22" s="177">
        <f t="shared" si="2"/>
        <v>0</v>
      </c>
      <c r="H22" s="177">
        <f t="shared" si="3"/>
        <v>0</v>
      </c>
      <c r="I22" s="177">
        <f t="shared" si="4"/>
        <v>0</v>
      </c>
      <c r="J22" s="177">
        <f t="shared" si="5"/>
        <v>0</v>
      </c>
      <c r="K22" s="177"/>
      <c r="L22" s="177">
        <f t="shared" si="6"/>
        <v>0</v>
      </c>
      <c r="M22" s="177">
        <f t="shared" si="7"/>
        <v>0</v>
      </c>
      <c r="N22" s="179"/>
      <c r="O22" s="180"/>
      <c r="P22" s="177"/>
      <c r="Q22" s="177"/>
      <c r="R22" s="177"/>
      <c r="S22" s="177"/>
      <c r="T22" s="177"/>
      <c r="U22" s="181">
        <f t="shared" si="8"/>
        <v>0</v>
      </c>
      <c r="V22" s="182">
        <f t="shared" si="9"/>
        <v>0</v>
      </c>
      <c r="W22" s="180"/>
      <c r="X22" s="177"/>
      <c r="Y22" s="177"/>
      <c r="Z22" s="177"/>
      <c r="AA22" s="177"/>
      <c r="AB22" s="177"/>
      <c r="AC22" s="177"/>
      <c r="AD22" s="180">
        <f t="shared" si="10"/>
        <v>0</v>
      </c>
      <c r="AE22" s="181">
        <f t="shared" si="11"/>
        <v>0</v>
      </c>
      <c r="AF22" s="180"/>
      <c r="AG22" s="177"/>
      <c r="AH22" s="177"/>
      <c r="AI22" s="177"/>
      <c r="AJ22" s="177"/>
      <c r="AK22" s="177"/>
      <c r="AL22" s="177"/>
      <c r="AM22" s="177">
        <f t="shared" si="12"/>
        <v>0</v>
      </c>
      <c r="AN22" s="181">
        <f t="shared" si="13"/>
        <v>0</v>
      </c>
      <c r="AO22" s="180"/>
      <c r="AP22" s="177"/>
      <c r="AQ22" s="177"/>
      <c r="AR22" s="177"/>
      <c r="AS22" s="177"/>
      <c r="AT22" s="177"/>
      <c r="AU22" s="177"/>
      <c r="AV22" s="177">
        <f t="shared" si="14"/>
        <v>0</v>
      </c>
      <c r="AW22" s="181">
        <f t="shared" si="15"/>
        <v>0</v>
      </c>
      <c r="AX22" s="180"/>
      <c r="AY22" s="177"/>
      <c r="AZ22" s="177"/>
      <c r="BA22" s="177"/>
      <c r="BB22" s="177"/>
      <c r="BC22" s="177"/>
      <c r="BD22" s="177"/>
      <c r="BE22" s="177">
        <f t="shared" si="16"/>
        <v>0</v>
      </c>
      <c r="BF22" s="181">
        <f t="shared" si="17"/>
        <v>0</v>
      </c>
    </row>
    <row r="23" spans="2:58" s="176" customFormat="1">
      <c r="B23" s="183">
        <v>84502962011</v>
      </c>
      <c r="C23" s="183" t="s">
        <v>227</v>
      </c>
      <c r="D23" s="178"/>
      <c r="E23" s="177">
        <f t="shared" si="0"/>
        <v>0</v>
      </c>
      <c r="F23" s="177">
        <f t="shared" si="1"/>
        <v>0</v>
      </c>
      <c r="G23" s="177">
        <f t="shared" si="2"/>
        <v>0</v>
      </c>
      <c r="H23" s="177">
        <f t="shared" si="3"/>
        <v>0</v>
      </c>
      <c r="I23" s="177">
        <f t="shared" si="4"/>
        <v>0</v>
      </c>
      <c r="J23" s="177">
        <f t="shared" si="5"/>
        <v>0</v>
      </c>
      <c r="K23" s="177"/>
      <c r="L23" s="177">
        <f t="shared" si="6"/>
        <v>0</v>
      </c>
      <c r="M23" s="177">
        <f t="shared" si="7"/>
        <v>0</v>
      </c>
      <c r="N23" s="179"/>
      <c r="O23" s="180"/>
      <c r="P23" s="177"/>
      <c r="Q23" s="177"/>
      <c r="R23" s="177"/>
      <c r="S23" s="177"/>
      <c r="T23" s="177"/>
      <c r="U23" s="181">
        <f t="shared" si="8"/>
        <v>0</v>
      </c>
      <c r="V23" s="182">
        <f t="shared" si="9"/>
        <v>0</v>
      </c>
      <c r="W23" s="180"/>
      <c r="X23" s="177"/>
      <c r="Y23" s="177"/>
      <c r="Z23" s="177"/>
      <c r="AA23" s="177"/>
      <c r="AB23" s="177"/>
      <c r="AC23" s="177"/>
      <c r="AD23" s="180">
        <f t="shared" si="10"/>
        <v>0</v>
      </c>
      <c r="AE23" s="181">
        <f t="shared" si="11"/>
        <v>0</v>
      </c>
      <c r="AF23" s="180"/>
      <c r="AG23" s="177"/>
      <c r="AH23" s="177"/>
      <c r="AI23" s="177"/>
      <c r="AJ23" s="177"/>
      <c r="AK23" s="177"/>
      <c r="AL23" s="177"/>
      <c r="AM23" s="177">
        <f t="shared" si="12"/>
        <v>0</v>
      </c>
      <c r="AN23" s="181">
        <f t="shared" si="13"/>
        <v>0</v>
      </c>
      <c r="AO23" s="180"/>
      <c r="AP23" s="177"/>
      <c r="AQ23" s="177"/>
      <c r="AR23" s="177"/>
      <c r="AS23" s="177"/>
      <c r="AT23" s="177"/>
      <c r="AU23" s="177"/>
      <c r="AV23" s="177">
        <f t="shared" si="14"/>
        <v>0</v>
      </c>
      <c r="AW23" s="181">
        <f t="shared" si="15"/>
        <v>0</v>
      </c>
      <c r="AX23" s="180"/>
      <c r="AY23" s="177"/>
      <c r="AZ23" s="177"/>
      <c r="BA23" s="177"/>
      <c r="BB23" s="177"/>
      <c r="BC23" s="177"/>
      <c r="BD23" s="177"/>
      <c r="BE23" s="177">
        <f t="shared" si="16"/>
        <v>0</v>
      </c>
      <c r="BF23" s="181">
        <f t="shared" si="17"/>
        <v>0</v>
      </c>
    </row>
    <row r="24" spans="2:58" s="176" customFormat="1">
      <c r="B24" s="183">
        <v>84502982011</v>
      </c>
      <c r="C24" s="183" t="s">
        <v>228</v>
      </c>
      <c r="D24" s="178"/>
      <c r="E24" s="177">
        <f t="shared" si="0"/>
        <v>0</v>
      </c>
      <c r="F24" s="177">
        <f t="shared" si="1"/>
        <v>0</v>
      </c>
      <c r="G24" s="177">
        <f t="shared" si="2"/>
        <v>0</v>
      </c>
      <c r="H24" s="177">
        <f t="shared" si="3"/>
        <v>0</v>
      </c>
      <c r="I24" s="177">
        <f t="shared" si="4"/>
        <v>0</v>
      </c>
      <c r="J24" s="177">
        <f t="shared" si="5"/>
        <v>0</v>
      </c>
      <c r="K24" s="177"/>
      <c r="L24" s="177">
        <f t="shared" si="6"/>
        <v>0</v>
      </c>
      <c r="M24" s="177">
        <f t="shared" si="7"/>
        <v>0</v>
      </c>
      <c r="N24" s="179"/>
      <c r="O24" s="180"/>
      <c r="P24" s="177"/>
      <c r="Q24" s="177"/>
      <c r="R24" s="177"/>
      <c r="S24" s="177"/>
      <c r="T24" s="177"/>
      <c r="U24" s="181">
        <f t="shared" si="8"/>
        <v>0</v>
      </c>
      <c r="V24" s="182">
        <f t="shared" si="9"/>
        <v>0</v>
      </c>
      <c r="W24" s="180"/>
      <c r="X24" s="177"/>
      <c r="Y24" s="177"/>
      <c r="Z24" s="177"/>
      <c r="AA24" s="177"/>
      <c r="AB24" s="177"/>
      <c r="AC24" s="177"/>
      <c r="AD24" s="180">
        <f t="shared" si="10"/>
        <v>0</v>
      </c>
      <c r="AE24" s="181">
        <f t="shared" si="11"/>
        <v>0</v>
      </c>
      <c r="AF24" s="180"/>
      <c r="AG24" s="177"/>
      <c r="AH24" s="177"/>
      <c r="AI24" s="177"/>
      <c r="AJ24" s="177"/>
      <c r="AK24" s="177"/>
      <c r="AL24" s="177"/>
      <c r="AM24" s="177">
        <f t="shared" si="12"/>
        <v>0</v>
      </c>
      <c r="AN24" s="181">
        <f t="shared" si="13"/>
        <v>0</v>
      </c>
      <c r="AO24" s="180"/>
      <c r="AP24" s="177"/>
      <c r="AQ24" s="177"/>
      <c r="AR24" s="177"/>
      <c r="AS24" s="177"/>
      <c r="AT24" s="177"/>
      <c r="AU24" s="177"/>
      <c r="AV24" s="177">
        <f t="shared" si="14"/>
        <v>0</v>
      </c>
      <c r="AW24" s="181">
        <f t="shared" si="15"/>
        <v>0</v>
      </c>
      <c r="AX24" s="180"/>
      <c r="AY24" s="177"/>
      <c r="AZ24" s="177"/>
      <c r="BA24" s="177"/>
      <c r="BB24" s="177"/>
      <c r="BC24" s="177"/>
      <c r="BD24" s="177"/>
      <c r="BE24" s="177">
        <f t="shared" si="16"/>
        <v>0</v>
      </c>
      <c r="BF24" s="181">
        <f t="shared" si="17"/>
        <v>0</v>
      </c>
    </row>
    <row r="25" spans="2:58" s="176" customFormat="1">
      <c r="B25" s="183">
        <v>84502992011</v>
      </c>
      <c r="C25" s="183" t="s">
        <v>229</v>
      </c>
      <c r="D25" s="178"/>
      <c r="E25" s="177">
        <f t="shared" si="0"/>
        <v>3.1333333333333329</v>
      </c>
      <c r="F25" s="177">
        <f t="shared" si="1"/>
        <v>3.7666666666666671</v>
      </c>
      <c r="G25" s="177">
        <f t="shared" si="2"/>
        <v>3.5615384615384613</v>
      </c>
      <c r="H25" s="177">
        <f t="shared" si="3"/>
        <v>4.8153846153846152</v>
      </c>
      <c r="I25" s="177">
        <f t="shared" si="4"/>
        <v>3.4333333333333336</v>
      </c>
      <c r="J25" s="177">
        <f t="shared" si="5"/>
        <v>2.6194358974358973</v>
      </c>
      <c r="K25" s="177">
        <v>15</v>
      </c>
      <c r="L25" s="177">
        <f t="shared" si="6"/>
        <v>2.1428571428571428</v>
      </c>
      <c r="M25" s="177">
        <f t="shared" si="7"/>
        <v>3.4527692307692308</v>
      </c>
      <c r="N25" s="179"/>
      <c r="O25" s="180">
        <v>4.7</v>
      </c>
      <c r="P25" s="177">
        <v>0.5</v>
      </c>
      <c r="Q25" s="177">
        <v>3.8</v>
      </c>
      <c r="R25" s="177">
        <v>4</v>
      </c>
      <c r="S25" s="177">
        <v>3.4</v>
      </c>
      <c r="T25" s="177">
        <v>2.5</v>
      </c>
      <c r="U25" s="181">
        <f t="shared" si="8"/>
        <v>7.52</v>
      </c>
      <c r="V25" s="182">
        <f t="shared" si="9"/>
        <v>3.1333333333333329</v>
      </c>
      <c r="W25" s="180"/>
      <c r="X25" s="177">
        <v>4.7</v>
      </c>
      <c r="Y25" s="177">
        <v>2</v>
      </c>
      <c r="Z25" s="177">
        <v>4</v>
      </c>
      <c r="AA25" s="177">
        <v>4.3</v>
      </c>
      <c r="AB25" s="177">
        <v>5</v>
      </c>
      <c r="AC25" s="177">
        <v>3.5</v>
      </c>
      <c r="AD25" s="180">
        <f t="shared" si="10"/>
        <v>9.0400000000000009</v>
      </c>
      <c r="AE25" s="181">
        <f t="shared" si="11"/>
        <v>3.7666666666666671</v>
      </c>
      <c r="AF25" s="180"/>
      <c r="AG25" s="177">
        <v>4.5999999999999996</v>
      </c>
      <c r="AH25" s="177">
        <v>2</v>
      </c>
      <c r="AI25" s="177">
        <v>4</v>
      </c>
      <c r="AJ25" s="177">
        <v>3.8</v>
      </c>
      <c r="AK25" s="177">
        <v>3</v>
      </c>
      <c r="AL25" s="177">
        <v>3.3</v>
      </c>
      <c r="AM25" s="177">
        <f t="shared" si="12"/>
        <v>9.26</v>
      </c>
      <c r="AN25" s="181">
        <f t="shared" si="13"/>
        <v>3.5615384615384613</v>
      </c>
      <c r="AO25" s="180"/>
      <c r="AP25" s="177">
        <v>4.8</v>
      </c>
      <c r="AQ25" s="177">
        <v>4.8</v>
      </c>
      <c r="AR25" s="177">
        <v>4.8</v>
      </c>
      <c r="AS25" s="177">
        <v>4.8</v>
      </c>
      <c r="AT25" s="177">
        <v>5</v>
      </c>
      <c r="AU25" s="177">
        <v>4.8</v>
      </c>
      <c r="AV25" s="177">
        <f t="shared" si="14"/>
        <v>12.52</v>
      </c>
      <c r="AW25" s="181">
        <f t="shared" si="15"/>
        <v>4.8153846153846152</v>
      </c>
      <c r="AX25" s="180"/>
      <c r="AY25" s="177">
        <v>4.2</v>
      </c>
      <c r="AZ25" s="177">
        <v>0.5</v>
      </c>
      <c r="BA25" s="177">
        <v>3.8</v>
      </c>
      <c r="BB25" s="177"/>
      <c r="BC25" s="177">
        <v>5</v>
      </c>
      <c r="BD25" s="177">
        <v>5</v>
      </c>
      <c r="BE25" s="177">
        <f t="shared" si="16"/>
        <v>8.24</v>
      </c>
      <c r="BF25" s="181">
        <f t="shared" si="17"/>
        <v>3.4333333333333336</v>
      </c>
    </row>
    <row r="26" spans="2:58" s="176" customFormat="1">
      <c r="B26" s="183">
        <v>84505802011</v>
      </c>
      <c r="C26" s="183" t="s">
        <v>230</v>
      </c>
      <c r="D26" s="178"/>
      <c r="E26" s="177">
        <f t="shared" si="0"/>
        <v>0</v>
      </c>
      <c r="F26" s="177">
        <f t="shared" si="1"/>
        <v>0</v>
      </c>
      <c r="G26" s="177">
        <f t="shared" si="2"/>
        <v>0</v>
      </c>
      <c r="H26" s="177">
        <f t="shared" si="3"/>
        <v>0</v>
      </c>
      <c r="I26" s="177">
        <f t="shared" si="4"/>
        <v>0</v>
      </c>
      <c r="J26" s="177">
        <f t="shared" si="5"/>
        <v>0</v>
      </c>
      <c r="K26" s="177"/>
      <c r="L26" s="177">
        <f t="shared" si="6"/>
        <v>0</v>
      </c>
      <c r="M26" s="177">
        <f t="shared" si="7"/>
        <v>0</v>
      </c>
      <c r="N26" s="179"/>
      <c r="O26" s="180"/>
      <c r="P26" s="177"/>
      <c r="Q26" s="177"/>
      <c r="R26" s="177"/>
      <c r="S26" s="177"/>
      <c r="T26" s="177"/>
      <c r="U26" s="181">
        <f t="shared" si="8"/>
        <v>0</v>
      </c>
      <c r="V26" s="182">
        <f t="shared" si="9"/>
        <v>0</v>
      </c>
      <c r="W26" s="180"/>
      <c r="X26" s="177"/>
      <c r="Y26" s="177"/>
      <c r="Z26" s="177"/>
      <c r="AA26" s="177"/>
      <c r="AB26" s="177"/>
      <c r="AC26" s="177"/>
      <c r="AD26" s="180">
        <f t="shared" si="10"/>
        <v>0</v>
      </c>
      <c r="AE26" s="181">
        <f t="shared" si="11"/>
        <v>0</v>
      </c>
      <c r="AF26" s="180"/>
      <c r="AG26" s="177"/>
      <c r="AH26" s="177"/>
      <c r="AI26" s="177"/>
      <c r="AJ26" s="177"/>
      <c r="AK26" s="177"/>
      <c r="AL26" s="177"/>
      <c r="AM26" s="177">
        <f t="shared" si="12"/>
        <v>0</v>
      </c>
      <c r="AN26" s="181">
        <f t="shared" si="13"/>
        <v>0</v>
      </c>
      <c r="AO26" s="180"/>
      <c r="AP26" s="177"/>
      <c r="AQ26" s="177"/>
      <c r="AR26" s="177"/>
      <c r="AS26" s="177"/>
      <c r="AT26" s="177"/>
      <c r="AU26" s="177"/>
      <c r="AV26" s="177">
        <f t="shared" si="14"/>
        <v>0</v>
      </c>
      <c r="AW26" s="181">
        <f t="shared" si="15"/>
        <v>0</v>
      </c>
      <c r="AX26" s="180"/>
      <c r="AY26" s="177"/>
      <c r="AZ26" s="177"/>
      <c r="BA26" s="177"/>
      <c r="BB26" s="177"/>
      <c r="BC26" s="177"/>
      <c r="BD26" s="177"/>
      <c r="BE26" s="177">
        <f t="shared" si="16"/>
        <v>0</v>
      </c>
      <c r="BF26" s="181">
        <f t="shared" si="17"/>
        <v>0</v>
      </c>
    </row>
    <row r="27" spans="2:58" s="176" customFormat="1">
      <c r="B27" s="183">
        <v>84503022011</v>
      </c>
      <c r="C27" s="183" t="s">
        <v>231</v>
      </c>
      <c r="D27" s="178"/>
      <c r="E27" s="177">
        <f t="shared" si="0"/>
        <v>3.3166666666666664</v>
      </c>
      <c r="F27" s="177">
        <f t="shared" si="1"/>
        <v>2.35</v>
      </c>
      <c r="G27" s="177">
        <f t="shared" si="2"/>
        <v>3.4384615384615382</v>
      </c>
      <c r="H27" s="177">
        <f t="shared" si="3"/>
        <v>4.8153846153846152</v>
      </c>
      <c r="I27" s="177">
        <f t="shared" si="4"/>
        <v>3.1166666666666667</v>
      </c>
      <c r="J27" s="177">
        <f t="shared" si="5"/>
        <v>2.3852051282051279</v>
      </c>
      <c r="K27" s="177">
        <v>11</v>
      </c>
      <c r="L27" s="177">
        <f t="shared" si="6"/>
        <v>1.5714285714285714</v>
      </c>
      <c r="M27" s="177">
        <f t="shared" si="7"/>
        <v>2.996316239316239</v>
      </c>
      <c r="N27" s="179"/>
      <c r="O27" s="180">
        <v>4.8</v>
      </c>
      <c r="P27" s="177">
        <v>0.5</v>
      </c>
      <c r="Q27" s="177">
        <v>4.3</v>
      </c>
      <c r="R27" s="177">
        <v>4.3</v>
      </c>
      <c r="S27" s="177">
        <v>4</v>
      </c>
      <c r="T27" s="177">
        <v>2.5</v>
      </c>
      <c r="U27" s="181">
        <f t="shared" si="8"/>
        <v>7.96</v>
      </c>
      <c r="V27" s="182">
        <f t="shared" si="9"/>
        <v>3.3166666666666664</v>
      </c>
      <c r="W27" s="180"/>
      <c r="X27" s="177">
        <v>3.5</v>
      </c>
      <c r="Y27" s="177">
        <v>0</v>
      </c>
      <c r="Z27" s="177">
        <v>3.6</v>
      </c>
      <c r="AA27" s="177">
        <v>1.5</v>
      </c>
      <c r="AB27" s="177">
        <v>5</v>
      </c>
      <c r="AC27" s="177">
        <v>2.5</v>
      </c>
      <c r="AD27" s="180">
        <f t="shared" si="10"/>
        <v>5.6400000000000006</v>
      </c>
      <c r="AE27" s="181">
        <f t="shared" si="11"/>
        <v>2.35</v>
      </c>
      <c r="AF27" s="180"/>
      <c r="AG27" s="177">
        <v>3.8</v>
      </c>
      <c r="AH27" s="177">
        <v>2.8</v>
      </c>
      <c r="AI27" s="177">
        <v>3.9</v>
      </c>
      <c r="AJ27" s="177">
        <v>4</v>
      </c>
      <c r="AK27" s="177">
        <v>3.5</v>
      </c>
      <c r="AL27" s="177">
        <v>2.8</v>
      </c>
      <c r="AM27" s="177">
        <f t="shared" si="12"/>
        <v>8.94</v>
      </c>
      <c r="AN27" s="181">
        <f t="shared" si="13"/>
        <v>3.4384615384615382</v>
      </c>
      <c r="AO27" s="180"/>
      <c r="AP27" s="177">
        <v>4.9000000000000004</v>
      </c>
      <c r="AQ27" s="177">
        <v>4.9000000000000004</v>
      </c>
      <c r="AR27" s="177">
        <v>4.9000000000000004</v>
      </c>
      <c r="AS27" s="177">
        <v>4.9000000000000004</v>
      </c>
      <c r="AT27" s="177">
        <v>3.8</v>
      </c>
      <c r="AU27" s="177">
        <v>4.9000000000000004</v>
      </c>
      <c r="AV27" s="177">
        <f t="shared" si="14"/>
        <v>12.52</v>
      </c>
      <c r="AW27" s="181">
        <f t="shared" si="15"/>
        <v>4.8153846153846152</v>
      </c>
      <c r="AX27" s="180"/>
      <c r="AY27" s="177">
        <v>3.8</v>
      </c>
      <c r="AZ27" s="177"/>
      <c r="BA27" s="177">
        <v>3.5</v>
      </c>
      <c r="BB27" s="177"/>
      <c r="BC27" s="177">
        <v>4</v>
      </c>
      <c r="BD27" s="177">
        <v>5</v>
      </c>
      <c r="BE27" s="177">
        <f t="shared" si="16"/>
        <v>7.4799999999999995</v>
      </c>
      <c r="BF27" s="181">
        <f t="shared" si="17"/>
        <v>3.1166666666666667</v>
      </c>
    </row>
    <row r="28" spans="2:58" s="176" customFormat="1">
      <c r="B28" s="177"/>
      <c r="C28" s="178" t="s">
        <v>245</v>
      </c>
      <c r="D28" s="178"/>
      <c r="E28" s="177">
        <f t="shared" si="0"/>
        <v>3.65</v>
      </c>
      <c r="F28" s="177">
        <f t="shared" si="1"/>
        <v>3.7416666666666671</v>
      </c>
      <c r="G28" s="177">
        <f t="shared" si="2"/>
        <v>3.5769230769230762</v>
      </c>
      <c r="H28" s="177">
        <f t="shared" si="3"/>
        <v>4.6307692307692303</v>
      </c>
      <c r="I28" s="177">
        <f t="shared" si="4"/>
        <v>3.7166666666666668</v>
      </c>
      <c r="J28" s="177">
        <f t="shared" si="5"/>
        <v>2.7042435897435895</v>
      </c>
      <c r="K28" s="177">
        <v>13</v>
      </c>
      <c r="L28" s="177">
        <f t="shared" si="6"/>
        <v>1.8571428571428572</v>
      </c>
      <c r="M28" s="177">
        <f t="shared" si="7"/>
        <v>3.4264658119658118</v>
      </c>
      <c r="N28" s="179"/>
      <c r="O28" s="180">
        <v>4.2</v>
      </c>
      <c r="P28" s="177">
        <v>1.3</v>
      </c>
      <c r="Q28" s="177">
        <v>4</v>
      </c>
      <c r="R28" s="177">
        <v>4.3</v>
      </c>
      <c r="S28" s="177">
        <v>4</v>
      </c>
      <c r="T28" s="177">
        <v>4.0999999999999996</v>
      </c>
      <c r="U28" s="181">
        <f t="shared" si="8"/>
        <v>8.76</v>
      </c>
      <c r="V28" s="182">
        <f t="shared" si="9"/>
        <v>3.65</v>
      </c>
      <c r="W28" s="180"/>
      <c r="X28" s="177">
        <v>4.7</v>
      </c>
      <c r="Y28" s="177">
        <v>2</v>
      </c>
      <c r="Z28" s="177">
        <v>3.4</v>
      </c>
      <c r="AA28" s="177">
        <v>4.3</v>
      </c>
      <c r="AB28" s="177">
        <v>5</v>
      </c>
      <c r="AC28" s="177">
        <v>3.8</v>
      </c>
      <c r="AD28" s="180">
        <f t="shared" si="10"/>
        <v>8.98</v>
      </c>
      <c r="AE28" s="181">
        <f t="shared" si="11"/>
        <v>3.7416666666666671</v>
      </c>
      <c r="AF28" s="180"/>
      <c r="AG28" s="177">
        <v>4.4000000000000004</v>
      </c>
      <c r="AH28" s="177">
        <v>1.3</v>
      </c>
      <c r="AI28" s="177">
        <v>3.8</v>
      </c>
      <c r="AJ28" s="177">
        <v>3.8</v>
      </c>
      <c r="AK28" s="177">
        <v>5</v>
      </c>
      <c r="AL28" s="177">
        <v>3.5</v>
      </c>
      <c r="AM28" s="177">
        <f t="shared" si="12"/>
        <v>9.2999999999999989</v>
      </c>
      <c r="AN28" s="181">
        <f t="shared" si="13"/>
        <v>3.5769230769230762</v>
      </c>
      <c r="AO28" s="180"/>
      <c r="AP28" s="177">
        <v>4.5999999999999996</v>
      </c>
      <c r="AQ28" s="177">
        <v>4.5999999999999996</v>
      </c>
      <c r="AR28" s="177">
        <v>4.5999999999999996</v>
      </c>
      <c r="AS28" s="177">
        <v>4.5999999999999996</v>
      </c>
      <c r="AT28" s="177">
        <v>5</v>
      </c>
      <c r="AU28" s="177">
        <v>4.5999999999999996</v>
      </c>
      <c r="AV28" s="177">
        <f t="shared" si="14"/>
        <v>12.04</v>
      </c>
      <c r="AW28" s="181">
        <f t="shared" si="15"/>
        <v>4.6307692307692303</v>
      </c>
      <c r="AX28" s="180"/>
      <c r="AY28" s="177">
        <v>4.2</v>
      </c>
      <c r="AZ28" s="177">
        <v>1.8</v>
      </c>
      <c r="BA28" s="177">
        <v>4.2</v>
      </c>
      <c r="BB28" s="177"/>
      <c r="BC28" s="177">
        <v>5</v>
      </c>
      <c r="BD28" s="177">
        <v>5</v>
      </c>
      <c r="BE28" s="177">
        <f t="shared" si="16"/>
        <v>8.92</v>
      </c>
      <c r="BF28" s="181">
        <f t="shared" si="17"/>
        <v>3.7166666666666668</v>
      </c>
    </row>
    <row r="29" spans="2:58" s="176" customFormat="1">
      <c r="B29" s="177"/>
      <c r="C29" s="178" t="s">
        <v>246</v>
      </c>
      <c r="D29" s="178"/>
      <c r="E29" s="177">
        <f t="shared" si="0"/>
        <v>3.8249999999999997</v>
      </c>
      <c r="F29" s="177">
        <f t="shared" si="1"/>
        <v>4.3583333333333334</v>
      </c>
      <c r="G29" s="177">
        <f t="shared" si="2"/>
        <v>3.6076923076923069</v>
      </c>
      <c r="H29" s="177">
        <f t="shared" si="3"/>
        <v>4.6307692307692303</v>
      </c>
      <c r="I29" s="177">
        <f t="shared" si="4"/>
        <v>3.7416666666666671</v>
      </c>
      <c r="J29" s="177">
        <f t="shared" si="5"/>
        <v>2.8228846153846154</v>
      </c>
      <c r="K29" s="177">
        <v>12</v>
      </c>
      <c r="L29" s="177">
        <f t="shared" si="6"/>
        <v>1.7142857142857142</v>
      </c>
      <c r="M29" s="177">
        <f t="shared" si="7"/>
        <v>3.4895512820512824</v>
      </c>
      <c r="N29" s="179"/>
      <c r="O29" s="180">
        <v>4.5999999999999996</v>
      </c>
      <c r="P29" s="177">
        <v>1</v>
      </c>
      <c r="Q29" s="177">
        <v>4.5</v>
      </c>
      <c r="R29" s="177">
        <v>4.3</v>
      </c>
      <c r="S29" s="177">
        <v>4.5</v>
      </c>
      <c r="T29" s="177">
        <v>4.0999999999999996</v>
      </c>
      <c r="U29" s="181">
        <f t="shared" si="8"/>
        <v>9.18</v>
      </c>
      <c r="V29" s="182">
        <f t="shared" si="9"/>
        <v>3.8249999999999997</v>
      </c>
      <c r="W29" s="180"/>
      <c r="X29" s="177">
        <v>4.7</v>
      </c>
      <c r="Y29" s="177">
        <v>4.5</v>
      </c>
      <c r="Z29" s="177">
        <v>4.5999999999999996</v>
      </c>
      <c r="AA29" s="177">
        <v>4.3</v>
      </c>
      <c r="AB29" s="177">
        <v>5</v>
      </c>
      <c r="AC29" s="177">
        <v>3.8</v>
      </c>
      <c r="AD29" s="180">
        <f t="shared" si="10"/>
        <v>10.459999999999999</v>
      </c>
      <c r="AE29" s="181">
        <f t="shared" si="11"/>
        <v>4.3583333333333334</v>
      </c>
      <c r="AF29" s="180"/>
      <c r="AG29" s="177">
        <v>4.4000000000000004</v>
      </c>
      <c r="AH29" s="177">
        <v>1</v>
      </c>
      <c r="AI29" s="177">
        <v>4.3</v>
      </c>
      <c r="AJ29" s="177">
        <v>3.8</v>
      </c>
      <c r="AK29" s="177">
        <v>5</v>
      </c>
      <c r="AL29" s="177">
        <v>3.5</v>
      </c>
      <c r="AM29" s="177">
        <f t="shared" si="12"/>
        <v>9.379999999999999</v>
      </c>
      <c r="AN29" s="181">
        <f t="shared" si="13"/>
        <v>3.6076923076923069</v>
      </c>
      <c r="AO29" s="180"/>
      <c r="AP29" s="177">
        <v>4.5999999999999996</v>
      </c>
      <c r="AQ29" s="177">
        <v>4.5999999999999996</v>
      </c>
      <c r="AR29" s="177">
        <v>4.5999999999999996</v>
      </c>
      <c r="AS29" s="177">
        <v>4.5999999999999996</v>
      </c>
      <c r="AT29" s="177">
        <v>5</v>
      </c>
      <c r="AU29" s="177">
        <v>4.5999999999999996</v>
      </c>
      <c r="AV29" s="177">
        <f t="shared" si="14"/>
        <v>12.04</v>
      </c>
      <c r="AW29" s="181">
        <f t="shared" si="15"/>
        <v>4.6307692307692303</v>
      </c>
      <c r="AX29" s="180"/>
      <c r="AY29" s="177">
        <v>4.0999999999999996</v>
      </c>
      <c r="AZ29" s="177">
        <v>1.8</v>
      </c>
      <c r="BA29" s="177">
        <v>4.5</v>
      </c>
      <c r="BB29" s="177"/>
      <c r="BC29" s="177">
        <v>5</v>
      </c>
      <c r="BD29" s="177">
        <v>5</v>
      </c>
      <c r="BE29" s="177">
        <f t="shared" si="16"/>
        <v>8.98</v>
      </c>
      <c r="BF29" s="181">
        <f t="shared" si="17"/>
        <v>3.7416666666666671</v>
      </c>
    </row>
    <row r="30" spans="2:58" s="113" customFormat="1">
      <c r="B30" s="157"/>
      <c r="C30" s="162" t="s">
        <v>204</v>
      </c>
      <c r="D30" s="162"/>
      <c r="E30" s="157">
        <f t="shared" si="0"/>
        <v>2.6750000000000003</v>
      </c>
      <c r="F30" s="157">
        <f t="shared" si="1"/>
        <v>3.2166666666666668</v>
      </c>
      <c r="G30" s="157">
        <f t="shared" si="2"/>
        <v>3.5153846153846158</v>
      </c>
      <c r="H30" s="157">
        <f t="shared" si="3"/>
        <v>4.7384615384615385</v>
      </c>
      <c r="I30" s="157">
        <f t="shared" si="4"/>
        <v>2.3666666666666667</v>
      </c>
      <c r="J30" s="157">
        <f t="shared" si="5"/>
        <v>2.3117051282051282</v>
      </c>
      <c r="K30" s="157">
        <v>12</v>
      </c>
      <c r="L30" s="157">
        <f t="shared" si="6"/>
        <v>1.7142857142857142</v>
      </c>
      <c r="M30" s="157">
        <f t="shared" si="7"/>
        <v>2.9783717948717952</v>
      </c>
      <c r="N30" s="159"/>
      <c r="O30" s="158">
        <v>3.4</v>
      </c>
      <c r="P30" s="157">
        <v>0.5</v>
      </c>
      <c r="Q30" s="157">
        <v>3</v>
      </c>
      <c r="R30" s="157">
        <v>4</v>
      </c>
      <c r="S30" s="157">
        <v>3.4</v>
      </c>
      <c r="T30" s="157">
        <v>2.5</v>
      </c>
      <c r="U30" s="160">
        <f t="shared" si="8"/>
        <v>6.42</v>
      </c>
      <c r="V30" s="161">
        <f t="shared" si="9"/>
        <v>2.6750000000000003</v>
      </c>
      <c r="W30" s="158"/>
      <c r="X30" s="157">
        <v>3.7</v>
      </c>
      <c r="Y30" s="157">
        <v>0.5</v>
      </c>
      <c r="Z30" s="157">
        <v>3.7</v>
      </c>
      <c r="AA30" s="157">
        <v>4.3</v>
      </c>
      <c r="AB30" s="157">
        <v>5</v>
      </c>
      <c r="AC30" s="157">
        <v>3.5</v>
      </c>
      <c r="AD30" s="158">
        <f t="shared" si="10"/>
        <v>7.7200000000000006</v>
      </c>
      <c r="AE30" s="160">
        <f t="shared" si="11"/>
        <v>3.2166666666666668</v>
      </c>
      <c r="AF30" s="158"/>
      <c r="AG30" s="157">
        <v>3.8</v>
      </c>
      <c r="AH30" s="157">
        <v>3</v>
      </c>
      <c r="AI30" s="157">
        <v>3.9</v>
      </c>
      <c r="AJ30" s="157">
        <v>3.8</v>
      </c>
      <c r="AK30" s="157">
        <v>3</v>
      </c>
      <c r="AL30" s="157">
        <v>3.3</v>
      </c>
      <c r="AM30" s="157">
        <f t="shared" si="12"/>
        <v>9.14</v>
      </c>
      <c r="AN30" s="160">
        <f t="shared" si="13"/>
        <v>3.5153846153846158</v>
      </c>
      <c r="AO30" s="158"/>
      <c r="AP30" s="157">
        <v>4.8</v>
      </c>
      <c r="AQ30" s="157">
        <v>4.8</v>
      </c>
      <c r="AR30" s="157">
        <v>4.8</v>
      </c>
      <c r="AS30" s="157">
        <v>4.8</v>
      </c>
      <c r="AT30" s="157">
        <v>4</v>
      </c>
      <c r="AU30" s="157">
        <v>4.8</v>
      </c>
      <c r="AV30" s="157">
        <f t="shared" si="14"/>
        <v>12.32</v>
      </c>
      <c r="AW30" s="160">
        <f t="shared" si="15"/>
        <v>4.7384615384615385</v>
      </c>
      <c r="AX30" s="158"/>
      <c r="AY30" s="157"/>
      <c r="AZ30" s="157">
        <v>0.5</v>
      </c>
      <c r="BA30" s="157">
        <v>3.7</v>
      </c>
      <c r="BB30" s="157"/>
      <c r="BC30" s="157">
        <v>5</v>
      </c>
      <c r="BD30" s="157">
        <v>5</v>
      </c>
      <c r="BE30" s="157">
        <f t="shared" si="16"/>
        <v>5.68</v>
      </c>
      <c r="BF30" s="160">
        <f t="shared" si="17"/>
        <v>2.3666666666666667</v>
      </c>
    </row>
    <row r="31" spans="2:58" s="176" customFormat="1">
      <c r="B31" s="177"/>
      <c r="C31" s="178" t="s">
        <v>232</v>
      </c>
      <c r="D31" s="178"/>
      <c r="E31" s="177">
        <f t="shared" si="0"/>
        <v>4.0666666666666664</v>
      </c>
      <c r="F31" s="177">
        <f t="shared" si="1"/>
        <v>3.7036666666666669</v>
      </c>
      <c r="G31" s="177">
        <f t="shared" si="2"/>
        <v>3.4846153846153842</v>
      </c>
      <c r="H31" s="177">
        <f t="shared" si="3"/>
        <v>4.4230769230769225</v>
      </c>
      <c r="I31" s="177">
        <f t="shared" si="4"/>
        <v>3.4583333333333335</v>
      </c>
      <c r="J31" s="177">
        <f t="shared" si="5"/>
        <v>2.6790902564102561</v>
      </c>
      <c r="K31" s="177">
        <v>12</v>
      </c>
      <c r="L31" s="177">
        <f t="shared" si="6"/>
        <v>1.7142857142857142</v>
      </c>
      <c r="M31" s="177">
        <f t="shared" si="7"/>
        <v>3.3457569230769231</v>
      </c>
      <c r="N31" s="179"/>
      <c r="O31" s="180">
        <v>4.8</v>
      </c>
      <c r="P31" s="177">
        <v>2.5</v>
      </c>
      <c r="Q31" s="177">
        <v>4.8</v>
      </c>
      <c r="R31" s="177">
        <v>4.3</v>
      </c>
      <c r="S31" s="177">
        <v>5</v>
      </c>
      <c r="T31" s="177">
        <v>3.5</v>
      </c>
      <c r="U31" s="181">
        <f t="shared" si="8"/>
        <v>9.76</v>
      </c>
      <c r="V31" s="182">
        <f t="shared" si="9"/>
        <v>4.0666666666666664</v>
      </c>
      <c r="W31" s="180"/>
      <c r="X31" s="177">
        <v>4.3</v>
      </c>
      <c r="Y31" s="177">
        <v>2.2999999999999998</v>
      </c>
      <c r="Z31" s="177">
        <v>3.8</v>
      </c>
      <c r="AA31" s="177">
        <v>4.2</v>
      </c>
      <c r="AB31" s="177">
        <v>4.8</v>
      </c>
      <c r="AC31" s="177">
        <v>3.8</v>
      </c>
      <c r="AD31" s="180">
        <f t="shared" si="10"/>
        <v>8.8887999999999998</v>
      </c>
      <c r="AE31" s="181">
        <f t="shared" si="11"/>
        <v>3.7036666666666669</v>
      </c>
      <c r="AF31" s="180"/>
      <c r="AG31" s="177">
        <v>4.3</v>
      </c>
      <c r="AH31" s="177">
        <v>1</v>
      </c>
      <c r="AI31" s="177">
        <v>4.4000000000000004</v>
      </c>
      <c r="AJ31" s="177">
        <v>3.8</v>
      </c>
      <c r="AK31" s="177">
        <v>5</v>
      </c>
      <c r="AL31" s="177">
        <v>3</v>
      </c>
      <c r="AM31" s="177">
        <f t="shared" si="12"/>
        <v>9.0599999999999987</v>
      </c>
      <c r="AN31" s="181">
        <f t="shared" si="13"/>
        <v>3.4846153846153842</v>
      </c>
      <c r="AO31" s="180"/>
      <c r="AP31" s="177">
        <v>4.5</v>
      </c>
      <c r="AQ31" s="177">
        <v>4.5</v>
      </c>
      <c r="AR31" s="177">
        <v>4.5</v>
      </c>
      <c r="AS31" s="177">
        <v>4.5</v>
      </c>
      <c r="AT31" s="177">
        <v>3.5</v>
      </c>
      <c r="AU31" s="177">
        <v>4.5</v>
      </c>
      <c r="AV31" s="177">
        <f t="shared" si="14"/>
        <v>11.499999999999998</v>
      </c>
      <c r="AW31" s="181">
        <f t="shared" si="15"/>
        <v>4.4230769230769225</v>
      </c>
      <c r="AX31" s="180"/>
      <c r="AY31" s="177">
        <v>4.3</v>
      </c>
      <c r="AZ31" s="177">
        <v>0.5</v>
      </c>
      <c r="BA31" s="177">
        <v>3.8</v>
      </c>
      <c r="BB31" s="177"/>
      <c r="BC31" s="177">
        <v>5</v>
      </c>
      <c r="BD31" s="177">
        <v>5</v>
      </c>
      <c r="BE31" s="177">
        <f t="shared" si="16"/>
        <v>8.3000000000000007</v>
      </c>
      <c r="BF31" s="181">
        <f t="shared" si="17"/>
        <v>3.4583333333333335</v>
      </c>
    </row>
    <row r="32" spans="2:58" s="176" customFormat="1">
      <c r="B32" s="177"/>
      <c r="C32" s="178" t="s">
        <v>239</v>
      </c>
      <c r="D32" s="178"/>
      <c r="E32" s="177">
        <f t="shared" si="0"/>
        <v>2.9833333333333329</v>
      </c>
      <c r="F32" s="177">
        <f t="shared" si="1"/>
        <v>3.2333333333333338</v>
      </c>
      <c r="G32" s="177">
        <f t="shared" si="2"/>
        <v>3.0230769230769234</v>
      </c>
      <c r="H32" s="177">
        <f t="shared" si="3"/>
        <v>4.4307692307692301</v>
      </c>
      <c r="I32" s="177">
        <f t="shared" si="4"/>
        <v>3.3333333333333335</v>
      </c>
      <c r="J32" s="177">
        <f t="shared" si="5"/>
        <v>2.3805384615384613</v>
      </c>
      <c r="K32" s="177">
        <v>13</v>
      </c>
      <c r="L32" s="177">
        <f t="shared" si="6"/>
        <v>1.8571428571428572</v>
      </c>
      <c r="M32" s="177">
        <f t="shared" si="7"/>
        <v>3.1027606837606836</v>
      </c>
      <c r="N32" s="179"/>
      <c r="O32" s="180">
        <v>4.0999999999999996</v>
      </c>
      <c r="P32" s="177">
        <v>0.5</v>
      </c>
      <c r="Q32" s="177">
        <v>2.5</v>
      </c>
      <c r="R32" s="177">
        <v>4.0999999999999996</v>
      </c>
      <c r="S32" s="177">
        <v>3.5</v>
      </c>
      <c r="T32" s="177">
        <v>3.3</v>
      </c>
      <c r="U32" s="181">
        <f t="shared" si="8"/>
        <v>7.1599999999999993</v>
      </c>
      <c r="V32" s="182">
        <f t="shared" si="9"/>
        <v>2.9833333333333329</v>
      </c>
      <c r="W32" s="180"/>
      <c r="X32" s="177">
        <v>3.9</v>
      </c>
      <c r="Y32" s="177">
        <v>2.7</v>
      </c>
      <c r="Z32" s="177">
        <v>3.4</v>
      </c>
      <c r="AA32" s="177">
        <v>4</v>
      </c>
      <c r="AB32" s="177">
        <v>4.5999999999999996</v>
      </c>
      <c r="AC32" s="177">
        <v>2.5</v>
      </c>
      <c r="AD32" s="180">
        <f t="shared" si="10"/>
        <v>7.7600000000000007</v>
      </c>
      <c r="AE32" s="181">
        <f t="shared" si="11"/>
        <v>3.2333333333333338</v>
      </c>
      <c r="AF32" s="180"/>
      <c r="AG32" s="177">
        <v>2.6</v>
      </c>
      <c r="AH32" s="177">
        <v>0.5</v>
      </c>
      <c r="AI32" s="177">
        <v>4</v>
      </c>
      <c r="AJ32" s="177">
        <v>3.8</v>
      </c>
      <c r="AK32" s="177">
        <v>5</v>
      </c>
      <c r="AL32" s="177">
        <v>3.3</v>
      </c>
      <c r="AM32" s="177">
        <f t="shared" si="12"/>
        <v>7.86</v>
      </c>
      <c r="AN32" s="181">
        <f t="shared" si="13"/>
        <v>3.0230769230769234</v>
      </c>
      <c r="AO32" s="180"/>
      <c r="AP32" s="177">
        <v>4.4000000000000004</v>
      </c>
      <c r="AQ32" s="177">
        <v>4.4000000000000004</v>
      </c>
      <c r="AR32" s="177">
        <v>4.4000000000000004</v>
      </c>
      <c r="AS32" s="177">
        <v>4.4000000000000004</v>
      </c>
      <c r="AT32" s="177">
        <v>4.8</v>
      </c>
      <c r="AU32" s="177">
        <v>4.4000000000000004</v>
      </c>
      <c r="AV32" s="177">
        <f t="shared" si="14"/>
        <v>11.52</v>
      </c>
      <c r="AW32" s="181">
        <f t="shared" si="15"/>
        <v>4.4307692307692301</v>
      </c>
      <c r="AX32" s="180"/>
      <c r="AY32" s="177">
        <v>4</v>
      </c>
      <c r="AZ32" s="177">
        <v>1.6</v>
      </c>
      <c r="BA32" s="177">
        <v>3.5</v>
      </c>
      <c r="BB32" s="177"/>
      <c r="BC32" s="177">
        <v>4.5999999999999996</v>
      </c>
      <c r="BD32" s="177">
        <v>4.4000000000000004</v>
      </c>
      <c r="BE32" s="177">
        <f t="shared" si="16"/>
        <v>8</v>
      </c>
      <c r="BF32" s="181">
        <f t="shared" si="17"/>
        <v>3.3333333333333335</v>
      </c>
    </row>
    <row r="33" spans="1:58">
      <c r="B33" s="82"/>
      <c r="C33" s="155" t="s">
        <v>233</v>
      </c>
      <c r="D33" s="155"/>
      <c r="E33" s="82">
        <f t="shared" si="0"/>
        <v>3.3083333333333331</v>
      </c>
      <c r="F33" s="82">
        <f t="shared" si="1"/>
        <v>2.7416666666666667</v>
      </c>
      <c r="G33" s="82">
        <f t="shared" si="2"/>
        <v>2.9615384615384617</v>
      </c>
      <c r="H33" s="82">
        <f t="shared" si="3"/>
        <v>4.4000000000000004</v>
      </c>
      <c r="I33" s="82">
        <f t="shared" si="4"/>
        <v>2.1666666666666665</v>
      </c>
      <c r="J33" s="82">
        <f t="shared" si="5"/>
        <v>2.1809487179487177</v>
      </c>
      <c r="K33" s="82">
        <v>16</v>
      </c>
      <c r="L33" s="82">
        <f t="shared" si="6"/>
        <v>2.2857142857142856</v>
      </c>
      <c r="M33" s="177">
        <f t="shared" si="7"/>
        <v>3.0698376068376065</v>
      </c>
      <c r="N33" s="153"/>
      <c r="O33" s="151">
        <v>4.3</v>
      </c>
      <c r="P33" s="82">
        <v>0.8</v>
      </c>
      <c r="Q33" s="82">
        <v>3.5</v>
      </c>
      <c r="R33" s="82">
        <v>4.3</v>
      </c>
      <c r="S33" s="82">
        <v>4</v>
      </c>
      <c r="T33" s="82">
        <v>3.3</v>
      </c>
      <c r="U33" s="152">
        <f t="shared" si="8"/>
        <v>7.9399999999999995</v>
      </c>
      <c r="V33" s="154">
        <f t="shared" si="9"/>
        <v>3.3083333333333331</v>
      </c>
      <c r="W33" s="151"/>
      <c r="X33" s="82">
        <v>2.5</v>
      </c>
      <c r="Y33" s="82">
        <v>2</v>
      </c>
      <c r="Z33" s="82">
        <v>3.4</v>
      </c>
      <c r="AA33" s="82">
        <v>4</v>
      </c>
      <c r="AB33" s="82">
        <v>4.4000000000000004</v>
      </c>
      <c r="AC33" s="82">
        <v>2.5</v>
      </c>
      <c r="AD33" s="151">
        <f t="shared" si="10"/>
        <v>6.58</v>
      </c>
      <c r="AE33" s="152">
        <f t="shared" si="11"/>
        <v>2.7416666666666667</v>
      </c>
      <c r="AF33" s="151"/>
      <c r="AG33" s="82">
        <v>3.3</v>
      </c>
      <c r="AH33" s="82">
        <v>0.8</v>
      </c>
      <c r="AI33" s="82">
        <v>3</v>
      </c>
      <c r="AJ33" s="82">
        <v>3.8</v>
      </c>
      <c r="AK33" s="82">
        <v>3.5</v>
      </c>
      <c r="AL33" s="82">
        <v>3.3</v>
      </c>
      <c r="AM33" s="82">
        <f t="shared" si="12"/>
        <v>7.6999999999999993</v>
      </c>
      <c r="AN33" s="152">
        <f t="shared" si="13"/>
        <v>2.9615384615384617</v>
      </c>
      <c r="AO33" s="151"/>
      <c r="AP33" s="82">
        <v>4.4000000000000004</v>
      </c>
      <c r="AQ33" s="82">
        <v>4.4000000000000004</v>
      </c>
      <c r="AR33" s="82">
        <v>4.4000000000000004</v>
      </c>
      <c r="AS33" s="82">
        <v>4.4000000000000004</v>
      </c>
      <c r="AT33" s="82">
        <v>4.4000000000000004</v>
      </c>
      <c r="AU33" s="82">
        <v>4.4000000000000004</v>
      </c>
      <c r="AV33" s="82">
        <f t="shared" si="14"/>
        <v>11.440000000000001</v>
      </c>
      <c r="AW33" s="152">
        <f t="shared" si="15"/>
        <v>4.4000000000000004</v>
      </c>
      <c r="AX33" s="151"/>
      <c r="AY33" s="82"/>
      <c r="AZ33" s="82">
        <v>0.7</v>
      </c>
      <c r="BA33" s="82">
        <v>3.8</v>
      </c>
      <c r="BB33" s="82"/>
      <c r="BC33" s="82">
        <v>5</v>
      </c>
      <c r="BD33" s="82">
        <v>4</v>
      </c>
      <c r="BE33" s="82">
        <f t="shared" si="16"/>
        <v>5.1999999999999993</v>
      </c>
      <c r="BF33" s="152">
        <f t="shared" si="17"/>
        <v>2.1666666666666665</v>
      </c>
    </row>
    <row r="34" spans="1:58" s="176" customFormat="1">
      <c r="B34" s="177"/>
      <c r="C34" s="178" t="s">
        <v>236</v>
      </c>
      <c r="D34" s="178"/>
      <c r="E34" s="177">
        <f t="shared" si="0"/>
        <v>3.6333333333333333</v>
      </c>
      <c r="F34" s="177">
        <f t="shared" si="1"/>
        <v>3.7749999999999999</v>
      </c>
      <c r="G34" s="177">
        <f t="shared" si="2"/>
        <v>3.5076923076923086</v>
      </c>
      <c r="H34" s="177">
        <f t="shared" si="3"/>
        <v>4.5230769230769221</v>
      </c>
      <c r="I34" s="177">
        <f t="shared" si="4"/>
        <v>3.4666666666666668</v>
      </c>
      <c r="J34" s="177">
        <f t="shared" si="5"/>
        <v>2.646807692307692</v>
      </c>
      <c r="K34" s="177">
        <v>11</v>
      </c>
      <c r="L34" s="177">
        <f t="shared" si="6"/>
        <v>1.5714285714285714</v>
      </c>
      <c r="M34" s="177">
        <f t="shared" si="7"/>
        <v>3.2579188034188031</v>
      </c>
      <c r="N34" s="179"/>
      <c r="O34" s="180">
        <v>3.9</v>
      </c>
      <c r="P34" s="177">
        <v>1.6</v>
      </c>
      <c r="Q34" s="177">
        <v>4.3</v>
      </c>
      <c r="R34" s="177">
        <v>4.3</v>
      </c>
      <c r="S34" s="177">
        <v>5</v>
      </c>
      <c r="T34" s="177">
        <v>3.6</v>
      </c>
      <c r="U34" s="181">
        <f t="shared" si="8"/>
        <v>8.7200000000000006</v>
      </c>
      <c r="V34" s="182">
        <f t="shared" si="9"/>
        <v>3.6333333333333333</v>
      </c>
      <c r="W34" s="180"/>
      <c r="X34" s="177">
        <v>4.7</v>
      </c>
      <c r="Y34" s="177">
        <v>2.2999999999999998</v>
      </c>
      <c r="Z34" s="177">
        <v>3.4</v>
      </c>
      <c r="AA34" s="177">
        <v>4.2</v>
      </c>
      <c r="AB34" s="177">
        <v>5</v>
      </c>
      <c r="AC34" s="177">
        <v>3.8</v>
      </c>
      <c r="AD34" s="180">
        <f t="shared" si="10"/>
        <v>9.0599999999999987</v>
      </c>
      <c r="AE34" s="181">
        <f t="shared" si="11"/>
        <v>3.7749999999999999</v>
      </c>
      <c r="AF34" s="180"/>
      <c r="AG34" s="177">
        <v>4.8</v>
      </c>
      <c r="AH34" s="177">
        <v>1</v>
      </c>
      <c r="AI34" s="177">
        <v>3.8</v>
      </c>
      <c r="AJ34" s="177">
        <v>3.8</v>
      </c>
      <c r="AK34" s="177">
        <v>5</v>
      </c>
      <c r="AL34" s="177">
        <v>3</v>
      </c>
      <c r="AM34" s="177">
        <f t="shared" si="12"/>
        <v>9.120000000000001</v>
      </c>
      <c r="AN34" s="181">
        <f t="shared" si="13"/>
        <v>3.5076923076923086</v>
      </c>
      <c r="AO34" s="180"/>
      <c r="AP34" s="177">
        <v>4.5</v>
      </c>
      <c r="AQ34" s="177">
        <v>4.5</v>
      </c>
      <c r="AR34" s="177">
        <v>4.5</v>
      </c>
      <c r="AS34" s="177">
        <v>4.5</v>
      </c>
      <c r="AT34" s="177">
        <v>4.8</v>
      </c>
      <c r="AU34" s="177">
        <v>4.5</v>
      </c>
      <c r="AV34" s="177">
        <f t="shared" si="14"/>
        <v>11.759999999999998</v>
      </c>
      <c r="AW34" s="181">
        <f t="shared" si="15"/>
        <v>4.5230769230769221</v>
      </c>
      <c r="AX34" s="180"/>
      <c r="AY34" s="177">
        <v>4</v>
      </c>
      <c r="AZ34" s="177">
        <v>0.5</v>
      </c>
      <c r="BA34" s="177">
        <v>4.3</v>
      </c>
      <c r="BB34" s="177"/>
      <c r="BC34" s="177">
        <v>5</v>
      </c>
      <c r="BD34" s="177">
        <v>5</v>
      </c>
      <c r="BE34" s="177">
        <f t="shared" si="16"/>
        <v>8.32</v>
      </c>
      <c r="BF34" s="181">
        <f t="shared" si="17"/>
        <v>3.4666666666666668</v>
      </c>
    </row>
    <row r="35" spans="1:58" s="116" customFormat="1">
      <c r="B35" s="115"/>
      <c r="C35" s="206" t="s">
        <v>237</v>
      </c>
      <c r="D35" s="206"/>
      <c r="E35" s="115">
        <f t="shared" si="0"/>
        <v>3.0583333333333336</v>
      </c>
      <c r="F35" s="115">
        <f t="shared" si="1"/>
        <v>2.6083333333333338</v>
      </c>
      <c r="G35" s="115">
        <f t="shared" si="2"/>
        <v>2.8</v>
      </c>
      <c r="H35" s="115">
        <f t="shared" si="3"/>
        <v>4.9076923076923071</v>
      </c>
      <c r="I35" s="115">
        <f t="shared" si="4"/>
        <v>3.4833333333333329</v>
      </c>
      <c r="J35" s="115">
        <f t="shared" si="5"/>
        <v>2.3600769230769236</v>
      </c>
      <c r="K35" s="115">
        <v>12</v>
      </c>
      <c r="L35" s="115">
        <f t="shared" si="6"/>
        <v>1.7142857142857142</v>
      </c>
      <c r="M35" s="115">
        <f t="shared" si="7"/>
        <v>3.0267435897435906</v>
      </c>
      <c r="N35" s="207"/>
      <c r="O35" s="208">
        <v>3.7</v>
      </c>
      <c r="P35" s="115">
        <v>0.5</v>
      </c>
      <c r="Q35" s="115">
        <v>4</v>
      </c>
      <c r="R35" s="115">
        <v>4.3</v>
      </c>
      <c r="S35" s="115">
        <v>4.8</v>
      </c>
      <c r="T35" s="115">
        <v>2.5</v>
      </c>
      <c r="U35" s="209">
        <f t="shared" si="8"/>
        <v>7.3400000000000007</v>
      </c>
      <c r="V35" s="210">
        <f t="shared" si="9"/>
        <v>3.0583333333333336</v>
      </c>
      <c r="W35" s="208"/>
      <c r="X35" s="115">
        <v>3.9</v>
      </c>
      <c r="Y35" s="115">
        <v>1.5</v>
      </c>
      <c r="Z35" s="115">
        <v>3.8</v>
      </c>
      <c r="AA35" s="115">
        <v>1.5</v>
      </c>
      <c r="AB35" s="115">
        <v>4</v>
      </c>
      <c r="AC35" s="115">
        <v>2.5</v>
      </c>
      <c r="AD35" s="208">
        <f t="shared" si="10"/>
        <v>6.2600000000000007</v>
      </c>
      <c r="AE35" s="209">
        <f t="shared" si="11"/>
        <v>2.6083333333333338</v>
      </c>
      <c r="AF35" s="208"/>
      <c r="AG35" s="115">
        <v>3</v>
      </c>
      <c r="AH35" s="115">
        <v>0.5</v>
      </c>
      <c r="AI35" s="115">
        <v>3</v>
      </c>
      <c r="AJ35" s="115">
        <v>4</v>
      </c>
      <c r="AK35" s="115">
        <v>4</v>
      </c>
      <c r="AL35" s="115">
        <v>2.8</v>
      </c>
      <c r="AM35" s="115">
        <f t="shared" si="12"/>
        <v>7.28</v>
      </c>
      <c r="AN35" s="209">
        <f t="shared" si="13"/>
        <v>2.8</v>
      </c>
      <c r="AO35" s="208"/>
      <c r="AP35" s="115">
        <v>4.9000000000000004</v>
      </c>
      <c r="AQ35" s="115">
        <v>4.9000000000000004</v>
      </c>
      <c r="AR35" s="115">
        <v>4.9000000000000004</v>
      </c>
      <c r="AS35" s="115">
        <v>4.9000000000000004</v>
      </c>
      <c r="AT35" s="115">
        <v>5</v>
      </c>
      <c r="AU35" s="115">
        <v>4.9000000000000004</v>
      </c>
      <c r="AV35" s="115">
        <f t="shared" si="14"/>
        <v>12.76</v>
      </c>
      <c r="AW35" s="209">
        <f t="shared" si="15"/>
        <v>4.9076923076923071</v>
      </c>
      <c r="AX35" s="208"/>
      <c r="AY35" s="115">
        <v>3.8</v>
      </c>
      <c r="AZ35" s="115">
        <v>0.5</v>
      </c>
      <c r="BA35" s="115">
        <v>4.7</v>
      </c>
      <c r="BB35" s="115"/>
      <c r="BC35" s="115">
        <v>5</v>
      </c>
      <c r="BD35" s="115">
        <v>5</v>
      </c>
      <c r="BE35" s="115">
        <f t="shared" si="16"/>
        <v>8.36</v>
      </c>
      <c r="BF35" s="209">
        <f t="shared" si="17"/>
        <v>3.4833333333333329</v>
      </c>
    </row>
    <row r="36" spans="1:58" s="113" customFormat="1">
      <c r="B36" s="157"/>
      <c r="C36" s="162" t="s">
        <v>241</v>
      </c>
      <c r="D36" s="162"/>
      <c r="E36" s="157">
        <f t="shared" si="0"/>
        <v>3.3083333333333331</v>
      </c>
      <c r="F36" s="157">
        <f t="shared" si="1"/>
        <v>2.7416666666666667</v>
      </c>
      <c r="G36" s="157">
        <f t="shared" si="2"/>
        <v>3.0846153846153843</v>
      </c>
      <c r="H36" s="157">
        <f t="shared" si="3"/>
        <v>4.4307692307692301</v>
      </c>
      <c r="I36" s="157">
        <f t="shared" si="4"/>
        <v>2.9166666666666665</v>
      </c>
      <c r="J36" s="157">
        <f t="shared" si="5"/>
        <v>2.307487179487179</v>
      </c>
      <c r="K36" s="157">
        <v>10</v>
      </c>
      <c r="L36" s="157">
        <f t="shared" si="6"/>
        <v>1.4285714285714286</v>
      </c>
      <c r="M36" s="157">
        <v>3</v>
      </c>
      <c r="N36" s="159"/>
      <c r="O36" s="158">
        <v>4.3</v>
      </c>
      <c r="P36" s="157">
        <v>0.8</v>
      </c>
      <c r="Q36" s="157">
        <v>3.5</v>
      </c>
      <c r="R36" s="157">
        <v>4.3</v>
      </c>
      <c r="S36" s="157">
        <v>4</v>
      </c>
      <c r="T36" s="157">
        <v>3.3</v>
      </c>
      <c r="U36" s="160">
        <f t="shared" si="8"/>
        <v>7.9399999999999995</v>
      </c>
      <c r="V36" s="161">
        <f t="shared" si="9"/>
        <v>3.3083333333333331</v>
      </c>
      <c r="W36" s="158"/>
      <c r="X36" s="157">
        <v>2.5</v>
      </c>
      <c r="Y36" s="157">
        <v>2</v>
      </c>
      <c r="Z36" s="157">
        <v>3.4</v>
      </c>
      <c r="AA36" s="157">
        <v>4</v>
      </c>
      <c r="AB36" s="157">
        <v>4.4000000000000004</v>
      </c>
      <c r="AC36" s="157">
        <v>2.5</v>
      </c>
      <c r="AD36" s="158">
        <f t="shared" si="10"/>
        <v>6.58</v>
      </c>
      <c r="AE36" s="160">
        <f t="shared" si="11"/>
        <v>2.7416666666666667</v>
      </c>
      <c r="AF36" s="158"/>
      <c r="AG36" s="157">
        <v>3.3</v>
      </c>
      <c r="AH36" s="157">
        <v>0.8</v>
      </c>
      <c r="AI36" s="157">
        <v>3.8</v>
      </c>
      <c r="AJ36" s="157">
        <v>3.8</v>
      </c>
      <c r="AK36" s="157">
        <v>3.5</v>
      </c>
      <c r="AL36" s="157">
        <v>3.3</v>
      </c>
      <c r="AM36" s="157">
        <f t="shared" si="12"/>
        <v>8.02</v>
      </c>
      <c r="AN36" s="160">
        <f t="shared" si="13"/>
        <v>3.0846153846153843</v>
      </c>
      <c r="AO36" s="158"/>
      <c r="AP36" s="157">
        <v>4.4000000000000004</v>
      </c>
      <c r="AQ36" s="157">
        <v>4.4000000000000004</v>
      </c>
      <c r="AR36" s="157">
        <v>4.4000000000000004</v>
      </c>
      <c r="AS36" s="157">
        <v>4.4000000000000004</v>
      </c>
      <c r="AT36" s="157">
        <v>4.8</v>
      </c>
      <c r="AU36" s="157">
        <v>4.4000000000000004</v>
      </c>
      <c r="AV36" s="157">
        <f t="shared" si="14"/>
        <v>11.52</v>
      </c>
      <c r="AW36" s="160">
        <f t="shared" si="15"/>
        <v>4.4307692307692301</v>
      </c>
      <c r="AX36" s="158"/>
      <c r="AY36" s="157">
        <v>3</v>
      </c>
      <c r="AZ36" s="157">
        <v>0.7</v>
      </c>
      <c r="BA36" s="157">
        <v>3.8</v>
      </c>
      <c r="BB36" s="157"/>
      <c r="BC36" s="157">
        <v>5</v>
      </c>
      <c r="BD36" s="157">
        <v>4</v>
      </c>
      <c r="BE36" s="157">
        <f t="shared" si="16"/>
        <v>7</v>
      </c>
      <c r="BF36" s="160">
        <f t="shared" si="17"/>
        <v>2.9166666666666665</v>
      </c>
    </row>
    <row r="37" spans="1:58">
      <c r="B37" s="82"/>
      <c r="C37" s="155" t="s">
        <v>244</v>
      </c>
      <c r="D37" s="155"/>
      <c r="E37" s="82">
        <f t="shared" si="0"/>
        <v>2.9583333333333326</v>
      </c>
      <c r="F37" s="82">
        <f t="shared" si="1"/>
        <v>3.1666666666666665</v>
      </c>
      <c r="G37" s="82">
        <f t="shared" si="2"/>
        <v>3.0076923076923072</v>
      </c>
      <c r="H37" s="82">
        <f t="shared" si="3"/>
        <v>4.4000000000000004</v>
      </c>
      <c r="I37" s="82">
        <f t="shared" si="4"/>
        <v>2.0416666666666665</v>
      </c>
      <c r="J37" s="82">
        <f t="shared" si="5"/>
        <v>2.1804102564102559</v>
      </c>
      <c r="K37" s="82">
        <v>15</v>
      </c>
      <c r="L37" s="82">
        <f t="shared" si="6"/>
        <v>2.1428571428571428</v>
      </c>
      <c r="M37" s="177">
        <f t="shared" si="7"/>
        <v>3.0137435897435894</v>
      </c>
      <c r="N37" s="153"/>
      <c r="O37" s="151">
        <v>3</v>
      </c>
      <c r="P37" s="82">
        <v>0.5</v>
      </c>
      <c r="Q37" s="82">
        <v>4</v>
      </c>
      <c r="R37" s="82">
        <v>4.2</v>
      </c>
      <c r="S37" s="82">
        <v>3.4</v>
      </c>
      <c r="T37" s="82">
        <v>3.3</v>
      </c>
      <c r="U37" s="152">
        <f t="shared" si="8"/>
        <v>7.0999999999999988</v>
      </c>
      <c r="V37" s="154">
        <f t="shared" si="9"/>
        <v>2.9583333333333326</v>
      </c>
      <c r="W37" s="151"/>
      <c r="X37" s="82">
        <v>3.5</v>
      </c>
      <c r="Y37" s="82">
        <v>2</v>
      </c>
      <c r="Z37" s="82">
        <v>4</v>
      </c>
      <c r="AA37" s="82">
        <v>4</v>
      </c>
      <c r="AB37" s="82">
        <v>5</v>
      </c>
      <c r="AC37" s="82">
        <v>2.5</v>
      </c>
      <c r="AD37" s="151">
        <f t="shared" si="10"/>
        <v>7.6</v>
      </c>
      <c r="AE37" s="152">
        <f t="shared" si="11"/>
        <v>3.1666666666666665</v>
      </c>
      <c r="AF37" s="151"/>
      <c r="AG37" s="82">
        <v>3.8</v>
      </c>
      <c r="AH37" s="82">
        <v>0.8</v>
      </c>
      <c r="AI37" s="82">
        <v>4.3</v>
      </c>
      <c r="AJ37" s="82">
        <v>3.8</v>
      </c>
      <c r="AK37" s="82">
        <v>0</v>
      </c>
      <c r="AL37" s="82">
        <v>3.3</v>
      </c>
      <c r="AM37" s="82">
        <f t="shared" si="12"/>
        <v>7.8199999999999994</v>
      </c>
      <c r="AN37" s="152">
        <f t="shared" si="13"/>
        <v>3.0076923076923072</v>
      </c>
      <c r="AO37" s="151"/>
      <c r="AP37" s="82">
        <v>4.4000000000000004</v>
      </c>
      <c r="AQ37" s="82">
        <v>4.4000000000000004</v>
      </c>
      <c r="AR37" s="82">
        <v>4.4000000000000004</v>
      </c>
      <c r="AS37" s="82">
        <v>4.4000000000000004</v>
      </c>
      <c r="AT37" s="82">
        <v>4.4000000000000004</v>
      </c>
      <c r="AU37" s="82">
        <v>4.4000000000000004</v>
      </c>
      <c r="AV37" s="82">
        <f t="shared" si="14"/>
        <v>11.440000000000001</v>
      </c>
      <c r="AW37" s="152">
        <f t="shared" si="15"/>
        <v>4.4000000000000004</v>
      </c>
      <c r="AX37" s="151"/>
      <c r="AY37" s="82"/>
      <c r="AZ37" s="82">
        <v>0.7</v>
      </c>
      <c r="BA37" s="82">
        <v>3.8</v>
      </c>
      <c r="BB37" s="82"/>
      <c r="BC37" s="82">
        <v>3.5</v>
      </c>
      <c r="BD37" s="82">
        <v>4</v>
      </c>
      <c r="BE37" s="82">
        <f t="shared" si="16"/>
        <v>4.9000000000000004</v>
      </c>
      <c r="BF37" s="152">
        <f t="shared" si="17"/>
        <v>2.0416666666666665</v>
      </c>
    </row>
    <row r="38" spans="1:58" s="176" customFormat="1">
      <c r="B38" s="177"/>
      <c r="C38" s="178" t="s">
        <v>238</v>
      </c>
      <c r="D38" s="178"/>
      <c r="E38" s="177">
        <f t="shared" si="0"/>
        <v>3.0249999999999999</v>
      </c>
      <c r="F38" s="177">
        <f t="shared" si="1"/>
        <v>3.1416666666666671</v>
      </c>
      <c r="G38" s="177">
        <f t="shared" si="2"/>
        <v>2.5384615384615383</v>
      </c>
      <c r="H38" s="177">
        <f t="shared" si="3"/>
        <v>4.4000000000000004</v>
      </c>
      <c r="I38" s="177">
        <f t="shared" si="4"/>
        <v>2.6750000000000003</v>
      </c>
      <c r="J38" s="177">
        <f t="shared" si="5"/>
        <v>2.2092179487179484</v>
      </c>
      <c r="K38" s="177">
        <v>15</v>
      </c>
      <c r="L38" s="177">
        <f t="shared" si="6"/>
        <v>2.1428571428571428</v>
      </c>
      <c r="M38" s="177">
        <f t="shared" si="7"/>
        <v>3.0425512820512819</v>
      </c>
      <c r="N38" s="179"/>
      <c r="O38" s="180">
        <v>2</v>
      </c>
      <c r="P38" s="177">
        <v>2</v>
      </c>
      <c r="Q38" s="177">
        <v>3.8</v>
      </c>
      <c r="R38" s="177">
        <v>4.3</v>
      </c>
      <c r="S38" s="177">
        <v>4.5</v>
      </c>
      <c r="T38" s="177">
        <v>3.3</v>
      </c>
      <c r="U38" s="181">
        <f t="shared" si="8"/>
        <v>7.26</v>
      </c>
      <c r="V38" s="182">
        <f t="shared" si="9"/>
        <v>3.0249999999999999</v>
      </c>
      <c r="W38" s="180"/>
      <c r="X38" s="177">
        <v>3.8</v>
      </c>
      <c r="Y38" s="177">
        <v>2</v>
      </c>
      <c r="Z38" s="177">
        <v>3.4</v>
      </c>
      <c r="AA38" s="177">
        <v>4</v>
      </c>
      <c r="AB38" s="177">
        <v>5</v>
      </c>
      <c r="AC38" s="177">
        <v>2.5</v>
      </c>
      <c r="AD38" s="180">
        <f t="shared" si="10"/>
        <v>7.5400000000000009</v>
      </c>
      <c r="AE38" s="181">
        <f t="shared" si="11"/>
        <v>3.1416666666666671</v>
      </c>
      <c r="AF38" s="180"/>
      <c r="AG38" s="177">
        <v>3.5</v>
      </c>
      <c r="AH38" s="177">
        <v>0</v>
      </c>
      <c r="AI38" s="177">
        <v>0</v>
      </c>
      <c r="AJ38" s="177">
        <v>3.8</v>
      </c>
      <c r="AK38" s="177">
        <v>5</v>
      </c>
      <c r="AL38" s="177">
        <v>3.3</v>
      </c>
      <c r="AM38" s="177">
        <f t="shared" si="12"/>
        <v>6.6</v>
      </c>
      <c r="AN38" s="181">
        <f t="shared" si="13"/>
        <v>2.5384615384615383</v>
      </c>
      <c r="AO38" s="180"/>
      <c r="AP38" s="177">
        <v>4.4000000000000004</v>
      </c>
      <c r="AQ38" s="177">
        <v>4.4000000000000004</v>
      </c>
      <c r="AR38" s="177">
        <v>4.4000000000000004</v>
      </c>
      <c r="AS38" s="177">
        <v>4.4000000000000004</v>
      </c>
      <c r="AT38" s="177">
        <v>4.4000000000000004</v>
      </c>
      <c r="AU38" s="177">
        <v>4.4000000000000004</v>
      </c>
      <c r="AV38" s="177">
        <f t="shared" si="14"/>
        <v>11.440000000000001</v>
      </c>
      <c r="AW38" s="181">
        <f t="shared" si="15"/>
        <v>4.4000000000000004</v>
      </c>
      <c r="AX38" s="180"/>
      <c r="AY38" s="177">
        <v>3</v>
      </c>
      <c r="AZ38" s="177">
        <v>0.5</v>
      </c>
      <c r="BA38" s="177">
        <v>3.3</v>
      </c>
      <c r="BB38" s="177"/>
      <c r="BC38" s="177">
        <v>3.5</v>
      </c>
      <c r="BD38" s="177">
        <v>4</v>
      </c>
      <c r="BE38" s="177">
        <f t="shared" si="16"/>
        <v>6.42</v>
      </c>
      <c r="BF38" s="181">
        <f t="shared" si="17"/>
        <v>2.6750000000000003</v>
      </c>
    </row>
    <row r="39" spans="1:58" ht="15.75" thickBot="1">
      <c r="B39" s="82"/>
      <c r="C39" s="155" t="s">
        <v>240</v>
      </c>
      <c r="D39" s="155"/>
      <c r="E39" s="82">
        <f t="shared" si="0"/>
        <v>2.9583333333333335</v>
      </c>
      <c r="F39" s="82">
        <f t="shared" si="1"/>
        <v>1.8333333333333333</v>
      </c>
      <c r="G39" s="82">
        <f t="shared" si="2"/>
        <v>2.3230769230769228</v>
      </c>
      <c r="H39" s="82">
        <f t="shared" si="3"/>
        <v>4.0461538461538469</v>
      </c>
      <c r="I39" s="82">
        <f t="shared" si="4"/>
        <v>2.8083333333333336</v>
      </c>
      <c r="J39" s="82">
        <f t="shared" si="5"/>
        <v>1.9556923076923076</v>
      </c>
      <c r="K39" s="82">
        <v>15</v>
      </c>
      <c r="L39" s="82">
        <f t="shared" si="6"/>
        <v>2.1428571428571428</v>
      </c>
      <c r="M39" s="177">
        <f t="shared" si="7"/>
        <v>2.7890256410256411</v>
      </c>
      <c r="N39" s="153"/>
      <c r="O39" s="151">
        <v>4.5</v>
      </c>
      <c r="P39" s="82">
        <v>0.8</v>
      </c>
      <c r="Q39" s="82">
        <v>3.7</v>
      </c>
      <c r="R39" s="82"/>
      <c r="S39" s="82">
        <v>4</v>
      </c>
      <c r="T39" s="82">
        <v>3</v>
      </c>
      <c r="U39" s="152">
        <f t="shared" si="8"/>
        <v>7.1</v>
      </c>
      <c r="V39" s="154">
        <f t="shared" si="9"/>
        <v>2.9583333333333335</v>
      </c>
      <c r="W39" s="151"/>
      <c r="X39" s="82">
        <v>2.2999999999999998</v>
      </c>
      <c r="Y39" s="82"/>
      <c r="Z39" s="82">
        <v>3.5</v>
      </c>
      <c r="AA39" s="82"/>
      <c r="AB39" s="82">
        <v>4.5</v>
      </c>
      <c r="AC39" s="82">
        <v>3</v>
      </c>
      <c r="AD39" s="151">
        <f t="shared" si="10"/>
        <v>4.4000000000000004</v>
      </c>
      <c r="AE39" s="152">
        <f t="shared" si="11"/>
        <v>1.8333333333333333</v>
      </c>
      <c r="AF39" s="151"/>
      <c r="AG39" s="82">
        <v>4</v>
      </c>
      <c r="AH39" s="82"/>
      <c r="AI39" s="82">
        <v>3</v>
      </c>
      <c r="AJ39" s="82"/>
      <c r="AK39" s="82">
        <v>3.2</v>
      </c>
      <c r="AL39" s="82">
        <v>3</v>
      </c>
      <c r="AM39" s="82">
        <f t="shared" si="12"/>
        <v>6.04</v>
      </c>
      <c r="AN39" s="152">
        <f t="shared" si="13"/>
        <v>2.3230769230769228</v>
      </c>
      <c r="AO39" s="151"/>
      <c r="AP39" s="82">
        <v>4.4000000000000004</v>
      </c>
      <c r="AQ39" s="82">
        <v>4.4000000000000004</v>
      </c>
      <c r="AR39" s="82">
        <v>4.3</v>
      </c>
      <c r="AS39" s="82">
        <v>4.4000000000000004</v>
      </c>
      <c r="AT39" s="82"/>
      <c r="AU39" s="82">
        <v>4.4000000000000004</v>
      </c>
      <c r="AV39" s="82">
        <f t="shared" si="14"/>
        <v>10.520000000000001</v>
      </c>
      <c r="AW39" s="152">
        <f t="shared" si="15"/>
        <v>4.0461538461538469</v>
      </c>
      <c r="AX39" s="151"/>
      <c r="AY39" s="82">
        <v>3.8</v>
      </c>
      <c r="AZ39" s="82"/>
      <c r="BA39" s="82">
        <v>3.5</v>
      </c>
      <c r="BB39" s="82"/>
      <c r="BC39" s="82">
        <v>3.3</v>
      </c>
      <c r="BD39" s="82">
        <v>4</v>
      </c>
      <c r="BE39" s="82">
        <f t="shared" si="16"/>
        <v>6.74</v>
      </c>
      <c r="BF39" s="152">
        <f t="shared" si="17"/>
        <v>2.8083333333333336</v>
      </c>
    </row>
    <row r="40" spans="1:58" s="176" customFormat="1" ht="18" thickTop="1" thickBot="1">
      <c r="A40" s="184">
        <v>84505792011</v>
      </c>
      <c r="B40" s="185" t="s">
        <v>53</v>
      </c>
      <c r="C40" s="186"/>
      <c r="D40" s="187">
        <f t="shared" ref="D40:D41" si="18">T40</f>
        <v>3.375</v>
      </c>
      <c r="E40" s="188">
        <f t="shared" ref="E40:E41" si="19">AC40</f>
        <v>3.2083333333333335</v>
      </c>
      <c r="F40" s="189">
        <f t="shared" ref="F40:F41" si="20">AL40</f>
        <v>3.5769230769230771</v>
      </c>
      <c r="G40" s="190">
        <f t="shared" ref="G40:G41" si="21">AU40</f>
        <v>4.0769230769230766</v>
      </c>
      <c r="H40" s="191">
        <f t="shared" ref="H40:H41" si="22">BD40</f>
        <v>4.8666666666666663</v>
      </c>
      <c r="I40" s="192">
        <f t="shared" ref="I40:I41" si="23">(D40+E40+F40+G40+H40)*0.7/5</f>
        <v>2.6745384615384613</v>
      </c>
      <c r="J40" s="193">
        <v>14</v>
      </c>
      <c r="K40" s="194">
        <v>3.9</v>
      </c>
      <c r="L40" s="195"/>
      <c r="M40" s="196">
        <v>3.8</v>
      </c>
      <c r="N40" s="195">
        <v>0.5</v>
      </c>
      <c r="O40" s="196">
        <v>4</v>
      </c>
      <c r="P40" s="196">
        <v>3.7</v>
      </c>
      <c r="Q40" s="196">
        <v>5</v>
      </c>
      <c r="R40" s="196">
        <v>3.8</v>
      </c>
      <c r="S40" s="196">
        <f t="shared" ref="S40:S41" si="24">M40*0.6+N40*0.4+O40*0.4+P40*0.2+Q40/5+R40*0.6</f>
        <v>8.1</v>
      </c>
      <c r="T40" s="197">
        <f t="shared" ref="T40:T41" si="25">S40*5/12</f>
        <v>3.375</v>
      </c>
      <c r="U40" s="195"/>
      <c r="V40" s="196">
        <v>4.5</v>
      </c>
      <c r="W40" s="195">
        <v>0.5</v>
      </c>
      <c r="X40" s="196">
        <v>3.8</v>
      </c>
      <c r="Y40" s="196">
        <v>3.7</v>
      </c>
      <c r="Z40" s="196">
        <v>5</v>
      </c>
      <c r="AA40" s="196">
        <v>3</v>
      </c>
      <c r="AB40" s="196">
        <f t="shared" ref="AB40:AB41" si="26">V40*0.6+W40*0.4+X40*0.4+Y40*0.4+Z40/5*AA40*0.6</f>
        <v>7.7</v>
      </c>
      <c r="AC40" s="197">
        <f t="shared" ref="AC40:AC41" si="27">AB40*5/12</f>
        <v>3.2083333333333335</v>
      </c>
      <c r="AD40" s="195"/>
      <c r="AE40" s="196">
        <v>4.2</v>
      </c>
      <c r="AF40" s="195">
        <v>2.5</v>
      </c>
      <c r="AG40" s="196">
        <v>4</v>
      </c>
      <c r="AH40" s="196">
        <v>4.5</v>
      </c>
      <c r="AI40" s="196">
        <v>5</v>
      </c>
      <c r="AJ40" s="196">
        <v>2.2999999999999998</v>
      </c>
      <c r="AK40" s="196">
        <f t="shared" ref="AK40:AK41" si="28">AE40*0.6+AF40*0.4+AG40*0.4+AH40*0.4+AI40/5+AJ40*0.6</f>
        <v>9.3000000000000007</v>
      </c>
      <c r="AL40" s="197">
        <f t="shared" ref="AL40:AL41" si="29">AK40*5/13</f>
        <v>3.5769230769230771</v>
      </c>
      <c r="AM40" s="195"/>
      <c r="AN40" s="196">
        <v>4</v>
      </c>
      <c r="AO40" s="195">
        <v>4</v>
      </c>
      <c r="AP40" s="196">
        <v>4</v>
      </c>
      <c r="AQ40" s="196">
        <v>4</v>
      </c>
      <c r="AR40" s="196">
        <v>5</v>
      </c>
      <c r="AS40" s="196">
        <v>4</v>
      </c>
      <c r="AT40" s="196">
        <f t="shared" ref="AT40:AT41" si="30">AN40*0.6+AO40*0.4+AP40*0.4+AQ40*0.4+AR40/5+AS40*0.6</f>
        <v>10.6</v>
      </c>
      <c r="AU40" s="197">
        <f t="shared" ref="AU40:AU41" si="31">AT40*5/13</f>
        <v>4.0769230769230766</v>
      </c>
      <c r="AV40" s="195"/>
      <c r="AW40" s="196">
        <v>3.8</v>
      </c>
      <c r="AX40" s="196">
        <v>4.5</v>
      </c>
      <c r="AY40" s="196">
        <v>4.5</v>
      </c>
      <c r="AZ40" s="196">
        <v>4.5</v>
      </c>
      <c r="BA40" s="196">
        <v>5</v>
      </c>
      <c r="BB40" s="196">
        <v>5</v>
      </c>
      <c r="BC40" s="196">
        <f t="shared" ref="BC40:BC41" si="32">AW40*0.6+AX40*0.4+AY40*0.4+AZ40*0.4+BA40/5+BB40*0.6</f>
        <v>11.68</v>
      </c>
      <c r="BD40" s="197">
        <f t="shared" ref="BD40:BD41" si="33">BC40*5/12</f>
        <v>4.8666666666666663</v>
      </c>
    </row>
    <row r="41" spans="1:58" s="176" customFormat="1" ht="18" thickTop="1" thickBot="1">
      <c r="A41" s="184">
        <v>84505802011</v>
      </c>
      <c r="B41" s="185" t="s">
        <v>54</v>
      </c>
      <c r="C41" s="186"/>
      <c r="D41" s="187">
        <f t="shared" si="18"/>
        <v>3.4249999999999994</v>
      </c>
      <c r="E41" s="188">
        <f t="shared" si="19"/>
        <v>3.75</v>
      </c>
      <c r="F41" s="189">
        <f t="shared" si="20"/>
        <v>3.4461538461538463</v>
      </c>
      <c r="G41" s="190">
        <f t="shared" si="21"/>
        <v>4.0769230769230766</v>
      </c>
      <c r="H41" s="191">
        <f t="shared" si="22"/>
        <v>4.9000000000000012</v>
      </c>
      <c r="I41" s="192">
        <f t="shared" si="23"/>
        <v>2.7437307692307691</v>
      </c>
      <c r="J41" s="193">
        <v>11</v>
      </c>
      <c r="K41" s="194">
        <v>4</v>
      </c>
      <c r="L41" s="195"/>
      <c r="M41" s="196">
        <v>3.8</v>
      </c>
      <c r="N41" s="195">
        <v>1</v>
      </c>
      <c r="O41" s="196">
        <v>3.8</v>
      </c>
      <c r="P41" s="196">
        <v>3.7</v>
      </c>
      <c r="Q41" s="196">
        <v>5</v>
      </c>
      <c r="R41" s="196">
        <v>3.8</v>
      </c>
      <c r="S41" s="196">
        <f t="shared" si="24"/>
        <v>8.2199999999999989</v>
      </c>
      <c r="T41" s="197">
        <f t="shared" si="25"/>
        <v>3.4249999999999994</v>
      </c>
      <c r="U41" s="195"/>
      <c r="V41" s="196">
        <v>3.8</v>
      </c>
      <c r="W41" s="195">
        <v>3.8</v>
      </c>
      <c r="X41" s="196">
        <v>4</v>
      </c>
      <c r="Y41" s="196">
        <v>4.5</v>
      </c>
      <c r="Z41" s="196">
        <v>5</v>
      </c>
      <c r="AA41" s="196">
        <v>3</v>
      </c>
      <c r="AB41" s="196">
        <f t="shared" si="26"/>
        <v>9</v>
      </c>
      <c r="AC41" s="197">
        <f t="shared" si="27"/>
        <v>3.75</v>
      </c>
      <c r="AD41" s="195"/>
      <c r="AE41" s="196">
        <v>3.5</v>
      </c>
      <c r="AF41" s="195">
        <v>2.5</v>
      </c>
      <c r="AG41" s="196">
        <v>4.2</v>
      </c>
      <c r="AH41" s="196">
        <v>4.5</v>
      </c>
      <c r="AI41" s="196">
        <v>5</v>
      </c>
      <c r="AJ41" s="196">
        <v>2.2999999999999998</v>
      </c>
      <c r="AK41" s="196">
        <f t="shared" si="28"/>
        <v>8.9600000000000009</v>
      </c>
      <c r="AL41" s="197">
        <f t="shared" si="29"/>
        <v>3.4461538461538463</v>
      </c>
      <c r="AM41" s="195"/>
      <c r="AN41" s="196">
        <v>4</v>
      </c>
      <c r="AO41" s="195">
        <v>4</v>
      </c>
      <c r="AP41" s="196">
        <v>4</v>
      </c>
      <c r="AQ41" s="196">
        <v>4</v>
      </c>
      <c r="AR41" s="196">
        <v>5</v>
      </c>
      <c r="AS41" s="196">
        <v>4</v>
      </c>
      <c r="AT41" s="196">
        <f t="shared" si="30"/>
        <v>10.6</v>
      </c>
      <c r="AU41" s="197">
        <f t="shared" si="31"/>
        <v>4.0769230769230766</v>
      </c>
      <c r="AV41" s="195"/>
      <c r="AW41" s="196">
        <v>4</v>
      </c>
      <c r="AX41" s="196">
        <v>4.5</v>
      </c>
      <c r="AY41" s="196">
        <v>4.4000000000000004</v>
      </c>
      <c r="AZ41" s="196">
        <v>4.5</v>
      </c>
      <c r="BA41" s="196">
        <v>5</v>
      </c>
      <c r="BB41" s="196">
        <v>5</v>
      </c>
      <c r="BC41" s="196">
        <f t="shared" si="32"/>
        <v>11.760000000000002</v>
      </c>
      <c r="BD41" s="197">
        <f t="shared" si="33"/>
        <v>4.9000000000000012</v>
      </c>
    </row>
    <row r="42" spans="1:58" ht="15.75" thickTop="1">
      <c r="B42" s="82"/>
      <c r="C42" s="155"/>
      <c r="D42" s="155"/>
      <c r="E42" s="82">
        <f t="shared" si="0"/>
        <v>0</v>
      </c>
      <c r="F42" s="82">
        <f t="shared" si="1"/>
        <v>0</v>
      </c>
      <c r="G42" s="82">
        <f t="shared" si="2"/>
        <v>0</v>
      </c>
      <c r="H42" s="82">
        <f t="shared" si="3"/>
        <v>0</v>
      </c>
      <c r="I42" s="82">
        <f t="shared" si="4"/>
        <v>0</v>
      </c>
      <c r="J42" s="82">
        <f t="shared" si="5"/>
        <v>0</v>
      </c>
      <c r="K42" s="82"/>
      <c r="L42" s="82">
        <f t="shared" si="6"/>
        <v>0</v>
      </c>
      <c r="M42" s="177">
        <f t="shared" si="7"/>
        <v>0</v>
      </c>
      <c r="N42" s="153"/>
      <c r="O42" s="151"/>
      <c r="P42" s="82"/>
      <c r="Q42" s="82"/>
      <c r="R42" s="82"/>
      <c r="S42" s="82"/>
      <c r="T42" s="82"/>
      <c r="U42" s="152">
        <f t="shared" si="8"/>
        <v>0</v>
      </c>
      <c r="V42" s="154">
        <f t="shared" si="9"/>
        <v>0</v>
      </c>
      <c r="W42" s="151"/>
      <c r="X42" s="82"/>
      <c r="Y42" s="82"/>
      <c r="Z42" s="82"/>
      <c r="AA42" s="82"/>
      <c r="AB42" s="82"/>
      <c r="AC42" s="82"/>
      <c r="AD42" s="151">
        <f t="shared" si="10"/>
        <v>0</v>
      </c>
      <c r="AE42" s="152">
        <f t="shared" si="11"/>
        <v>0</v>
      </c>
      <c r="AF42" s="151"/>
      <c r="AG42" s="82"/>
      <c r="AH42" s="82"/>
      <c r="AI42" s="82"/>
      <c r="AJ42" s="82"/>
      <c r="AK42" s="82"/>
      <c r="AL42" s="82"/>
      <c r="AM42" s="82">
        <f t="shared" si="12"/>
        <v>0</v>
      </c>
      <c r="AN42" s="152">
        <f t="shared" si="13"/>
        <v>0</v>
      </c>
      <c r="AO42" s="151"/>
      <c r="AP42" s="82"/>
      <c r="AQ42" s="82"/>
      <c r="AR42" s="82"/>
      <c r="AS42" s="82"/>
      <c r="AT42" s="82"/>
      <c r="AU42" s="82"/>
      <c r="AV42" s="82">
        <f t="shared" si="14"/>
        <v>0</v>
      </c>
      <c r="AW42" s="152">
        <f t="shared" si="15"/>
        <v>0</v>
      </c>
      <c r="AX42" s="151"/>
      <c r="AY42" s="82"/>
      <c r="AZ42" s="82"/>
      <c r="BA42" s="82"/>
      <c r="BB42" s="82"/>
      <c r="BC42" s="82"/>
      <c r="BD42" s="82"/>
      <c r="BE42" s="82">
        <f t="shared" si="16"/>
        <v>0</v>
      </c>
      <c r="BF42" s="152">
        <f t="shared" si="17"/>
        <v>0</v>
      </c>
    </row>
    <row r="43" spans="1:58">
      <c r="B43" s="82"/>
      <c r="C43" s="155"/>
      <c r="D43" s="155"/>
      <c r="E43" s="82">
        <f t="shared" si="0"/>
        <v>0</v>
      </c>
      <c r="F43" s="82">
        <f t="shared" si="1"/>
        <v>0</v>
      </c>
      <c r="G43" s="82">
        <f t="shared" si="2"/>
        <v>0</v>
      </c>
      <c r="H43" s="82">
        <f t="shared" si="3"/>
        <v>0</v>
      </c>
      <c r="I43" s="82">
        <f t="shared" si="4"/>
        <v>0</v>
      </c>
      <c r="J43" s="82">
        <f t="shared" si="5"/>
        <v>0</v>
      </c>
      <c r="K43" s="82"/>
      <c r="L43" s="82">
        <f t="shared" si="6"/>
        <v>0</v>
      </c>
      <c r="M43" s="177">
        <f t="shared" si="7"/>
        <v>0</v>
      </c>
      <c r="N43" s="153"/>
      <c r="O43" s="151"/>
      <c r="P43" s="82"/>
      <c r="Q43" s="82"/>
      <c r="R43" s="82"/>
      <c r="S43" s="82"/>
      <c r="T43" s="82"/>
      <c r="U43" s="152">
        <f t="shared" si="8"/>
        <v>0</v>
      </c>
      <c r="V43" s="154">
        <f t="shared" si="9"/>
        <v>0</v>
      </c>
      <c r="W43" s="151"/>
      <c r="X43" s="82"/>
      <c r="Y43" s="82"/>
      <c r="Z43" s="82"/>
      <c r="AA43" s="82"/>
      <c r="AB43" s="82"/>
      <c r="AC43" s="82"/>
      <c r="AD43" s="151">
        <f t="shared" si="10"/>
        <v>0</v>
      </c>
      <c r="AE43" s="152">
        <f t="shared" si="11"/>
        <v>0</v>
      </c>
      <c r="AF43" s="151"/>
      <c r="AG43" s="82"/>
      <c r="AH43" s="82"/>
      <c r="AI43" s="82"/>
      <c r="AJ43" s="82"/>
      <c r="AK43" s="82"/>
      <c r="AL43" s="82"/>
      <c r="AM43" s="82">
        <f t="shared" si="12"/>
        <v>0</v>
      </c>
      <c r="AN43" s="152">
        <f t="shared" si="13"/>
        <v>0</v>
      </c>
      <c r="AO43" s="151"/>
      <c r="AP43" s="82"/>
      <c r="AQ43" s="82"/>
      <c r="AR43" s="82"/>
      <c r="AS43" s="82"/>
      <c r="AT43" s="82"/>
      <c r="AU43" s="82"/>
      <c r="AV43" s="82">
        <f t="shared" si="14"/>
        <v>0</v>
      </c>
      <c r="AW43" s="152">
        <f t="shared" si="15"/>
        <v>0</v>
      </c>
      <c r="AX43" s="151"/>
      <c r="AY43" s="82"/>
      <c r="AZ43" s="82"/>
      <c r="BA43" s="82"/>
      <c r="BB43" s="82"/>
      <c r="BC43" s="82"/>
      <c r="BD43" s="82"/>
      <c r="BE43" s="82">
        <f t="shared" si="16"/>
        <v>0</v>
      </c>
      <c r="BF43" s="152">
        <f t="shared" si="17"/>
        <v>0</v>
      </c>
    </row>
    <row r="44" spans="1:58">
      <c r="B44" s="82"/>
      <c r="C44" s="155"/>
      <c r="D44" s="155"/>
      <c r="E44" s="82">
        <f t="shared" si="0"/>
        <v>0</v>
      </c>
      <c r="F44" s="82">
        <f t="shared" si="1"/>
        <v>0</v>
      </c>
      <c r="G44" s="82">
        <f t="shared" si="2"/>
        <v>0</v>
      </c>
      <c r="H44" s="82">
        <f t="shared" si="3"/>
        <v>0</v>
      </c>
      <c r="I44" s="82">
        <f t="shared" si="4"/>
        <v>0</v>
      </c>
      <c r="J44" s="82">
        <f t="shared" si="5"/>
        <v>0</v>
      </c>
      <c r="K44" s="82"/>
      <c r="L44" s="82">
        <f t="shared" si="6"/>
        <v>0</v>
      </c>
      <c r="M44" s="177">
        <f t="shared" si="7"/>
        <v>0</v>
      </c>
      <c r="N44" s="153"/>
      <c r="O44" s="151"/>
      <c r="P44" s="82"/>
      <c r="Q44" s="82"/>
      <c r="R44" s="82"/>
      <c r="S44" s="82"/>
      <c r="T44" s="82"/>
      <c r="U44" s="152">
        <f t="shared" si="8"/>
        <v>0</v>
      </c>
      <c r="V44" s="154">
        <f t="shared" si="9"/>
        <v>0</v>
      </c>
      <c r="W44" s="151"/>
      <c r="X44" s="82"/>
      <c r="Y44" s="82"/>
      <c r="Z44" s="82"/>
      <c r="AA44" s="82"/>
      <c r="AB44" s="82"/>
      <c r="AC44" s="82"/>
      <c r="AD44" s="151">
        <f t="shared" si="10"/>
        <v>0</v>
      </c>
      <c r="AE44" s="152">
        <f t="shared" si="11"/>
        <v>0</v>
      </c>
      <c r="AF44" s="151"/>
      <c r="AG44" s="82"/>
      <c r="AH44" s="82"/>
      <c r="AI44" s="82"/>
      <c r="AJ44" s="82"/>
      <c r="AK44" s="82"/>
      <c r="AL44" s="82"/>
      <c r="AM44" s="82">
        <f t="shared" si="12"/>
        <v>0</v>
      </c>
      <c r="AN44" s="152">
        <f t="shared" si="13"/>
        <v>0</v>
      </c>
      <c r="AO44" s="151"/>
      <c r="AP44" s="82"/>
      <c r="AQ44" s="82"/>
      <c r="AR44" s="82"/>
      <c r="AS44" s="82"/>
      <c r="AT44" s="82"/>
      <c r="AU44" s="82"/>
      <c r="AV44" s="82">
        <f t="shared" si="14"/>
        <v>0</v>
      </c>
      <c r="AW44" s="152">
        <f t="shared" si="15"/>
        <v>0</v>
      </c>
      <c r="AX44" s="151"/>
      <c r="AY44" s="82"/>
      <c r="AZ44" s="82"/>
      <c r="BA44" s="82"/>
      <c r="BB44" s="82"/>
      <c r="BC44" s="82"/>
      <c r="BD44" s="82"/>
      <c r="BE44" s="82">
        <f t="shared" si="16"/>
        <v>0</v>
      </c>
      <c r="BF44" s="152">
        <f t="shared" si="17"/>
        <v>0</v>
      </c>
    </row>
    <row r="45" spans="1:58">
      <c r="B45" s="82"/>
      <c r="C45" s="155"/>
      <c r="D45" s="155"/>
      <c r="E45" s="82">
        <f t="shared" si="0"/>
        <v>0</v>
      </c>
      <c r="F45" s="82">
        <f t="shared" si="1"/>
        <v>0</v>
      </c>
      <c r="G45" s="82">
        <f t="shared" si="2"/>
        <v>0</v>
      </c>
      <c r="H45" s="82">
        <f t="shared" si="3"/>
        <v>0</v>
      </c>
      <c r="I45" s="82">
        <f t="shared" si="4"/>
        <v>0</v>
      </c>
      <c r="J45" s="82">
        <f t="shared" si="5"/>
        <v>0</v>
      </c>
      <c r="K45" s="82"/>
      <c r="L45" s="82">
        <f t="shared" si="6"/>
        <v>0</v>
      </c>
      <c r="M45" s="177">
        <f t="shared" si="7"/>
        <v>0</v>
      </c>
      <c r="N45" s="153"/>
      <c r="O45" s="151"/>
      <c r="P45" s="82"/>
      <c r="Q45" s="82"/>
      <c r="R45" s="82"/>
      <c r="S45" s="82"/>
      <c r="T45" s="82"/>
      <c r="U45" s="152">
        <f t="shared" si="8"/>
        <v>0</v>
      </c>
      <c r="V45" s="154">
        <f t="shared" si="9"/>
        <v>0</v>
      </c>
      <c r="W45" s="151"/>
      <c r="X45" s="82"/>
      <c r="Y45" s="82"/>
      <c r="Z45" s="82"/>
      <c r="AA45" s="82"/>
      <c r="AB45" s="82"/>
      <c r="AC45" s="82"/>
      <c r="AD45" s="151">
        <f t="shared" si="10"/>
        <v>0</v>
      </c>
      <c r="AE45" s="152">
        <f t="shared" si="11"/>
        <v>0</v>
      </c>
      <c r="AF45" s="151"/>
      <c r="AG45" s="82"/>
      <c r="AH45" s="82"/>
      <c r="AI45" s="82"/>
      <c r="AJ45" s="82"/>
      <c r="AK45" s="82"/>
      <c r="AL45" s="82"/>
      <c r="AM45" s="82">
        <f t="shared" si="12"/>
        <v>0</v>
      </c>
      <c r="AN45" s="152">
        <f t="shared" si="13"/>
        <v>0</v>
      </c>
      <c r="AO45" s="151"/>
      <c r="AP45" s="82"/>
      <c r="AQ45" s="82"/>
      <c r="AR45" s="82"/>
      <c r="AS45" s="82"/>
      <c r="AT45" s="82"/>
      <c r="AU45" s="82"/>
      <c r="AV45" s="82">
        <f t="shared" si="14"/>
        <v>0</v>
      </c>
      <c r="AW45" s="152">
        <f t="shared" si="15"/>
        <v>0</v>
      </c>
      <c r="AX45" s="151"/>
      <c r="AY45" s="82"/>
      <c r="AZ45" s="82"/>
      <c r="BA45" s="82"/>
      <c r="BB45" s="82"/>
      <c r="BC45" s="82"/>
      <c r="BD45" s="82"/>
      <c r="BE45" s="82">
        <f t="shared" si="16"/>
        <v>0</v>
      </c>
      <c r="BF45" s="152">
        <f t="shared" si="17"/>
        <v>0</v>
      </c>
    </row>
    <row r="46" spans="1:58">
      <c r="B46" s="82"/>
      <c r="C46" s="155"/>
      <c r="D46" s="155"/>
      <c r="E46" s="82">
        <f t="shared" si="0"/>
        <v>0</v>
      </c>
      <c r="F46" s="82">
        <f t="shared" si="1"/>
        <v>0</v>
      </c>
      <c r="G46" s="82">
        <f t="shared" si="2"/>
        <v>0</v>
      </c>
      <c r="H46" s="82">
        <f t="shared" si="3"/>
        <v>0</v>
      </c>
      <c r="I46" s="82">
        <f t="shared" si="4"/>
        <v>0</v>
      </c>
      <c r="J46" s="82">
        <f t="shared" si="5"/>
        <v>0</v>
      </c>
      <c r="K46" s="82"/>
      <c r="L46" s="82">
        <f t="shared" si="6"/>
        <v>0</v>
      </c>
      <c r="M46" s="177">
        <f t="shared" si="7"/>
        <v>0</v>
      </c>
      <c r="N46" s="153"/>
      <c r="O46" s="151"/>
      <c r="P46" s="82"/>
      <c r="Q46" s="82"/>
      <c r="R46" s="82"/>
      <c r="S46" s="82"/>
      <c r="T46" s="82"/>
      <c r="U46" s="152">
        <f t="shared" si="8"/>
        <v>0</v>
      </c>
      <c r="V46" s="154">
        <f t="shared" si="9"/>
        <v>0</v>
      </c>
      <c r="W46" s="151"/>
      <c r="X46" s="82"/>
      <c r="Y46" s="82"/>
      <c r="Z46" s="82"/>
      <c r="AA46" s="82"/>
      <c r="AB46" s="82"/>
      <c r="AC46" s="82"/>
      <c r="AD46" s="151">
        <f t="shared" si="10"/>
        <v>0</v>
      </c>
      <c r="AE46" s="152">
        <f t="shared" si="11"/>
        <v>0</v>
      </c>
      <c r="AF46" s="151"/>
      <c r="AG46" s="82"/>
      <c r="AH46" s="82"/>
      <c r="AI46" s="82"/>
      <c r="AJ46" s="82"/>
      <c r="AK46" s="82"/>
      <c r="AL46" s="82"/>
      <c r="AM46" s="82">
        <f t="shared" si="12"/>
        <v>0</v>
      </c>
      <c r="AN46" s="152">
        <f t="shared" si="13"/>
        <v>0</v>
      </c>
      <c r="AO46" s="151"/>
      <c r="AP46" s="82"/>
      <c r="AQ46" s="82"/>
      <c r="AR46" s="82"/>
      <c r="AS46" s="82"/>
      <c r="AT46" s="82"/>
      <c r="AU46" s="82"/>
      <c r="AV46" s="82">
        <f t="shared" si="14"/>
        <v>0</v>
      </c>
      <c r="AW46" s="152">
        <f t="shared" si="15"/>
        <v>0</v>
      </c>
      <c r="AX46" s="151"/>
      <c r="AY46" s="82"/>
      <c r="AZ46" s="82"/>
      <c r="BA46" s="82"/>
      <c r="BB46" s="82"/>
      <c r="BC46" s="82"/>
      <c r="BD46" s="82"/>
      <c r="BE46" s="82">
        <f t="shared" si="16"/>
        <v>0</v>
      </c>
      <c r="BF46" s="152">
        <f t="shared" si="17"/>
        <v>0</v>
      </c>
    </row>
    <row r="47" spans="1:58">
      <c r="B47" s="82"/>
      <c r="C47" s="155"/>
      <c r="D47" s="155"/>
      <c r="E47" s="82">
        <f t="shared" si="0"/>
        <v>0</v>
      </c>
      <c r="F47" s="82">
        <f t="shared" si="1"/>
        <v>0</v>
      </c>
      <c r="G47" s="82">
        <f t="shared" si="2"/>
        <v>0</v>
      </c>
      <c r="H47" s="82">
        <f t="shared" si="3"/>
        <v>0</v>
      </c>
      <c r="I47" s="82">
        <f t="shared" si="4"/>
        <v>0</v>
      </c>
      <c r="J47" s="82">
        <f t="shared" si="5"/>
        <v>0</v>
      </c>
      <c r="K47" s="82"/>
      <c r="L47" s="82">
        <f t="shared" si="6"/>
        <v>0</v>
      </c>
      <c r="M47" s="177">
        <f t="shared" si="7"/>
        <v>0</v>
      </c>
      <c r="N47" s="153"/>
      <c r="O47" s="151"/>
      <c r="P47" s="82"/>
      <c r="Q47" s="82"/>
      <c r="R47" s="82"/>
      <c r="S47" s="82"/>
      <c r="T47" s="82"/>
      <c r="U47" s="152">
        <f t="shared" si="8"/>
        <v>0</v>
      </c>
      <c r="V47" s="154">
        <f t="shared" si="9"/>
        <v>0</v>
      </c>
      <c r="W47" s="151"/>
      <c r="X47" s="82"/>
      <c r="Y47" s="82"/>
      <c r="Z47" s="82"/>
      <c r="AA47" s="82"/>
      <c r="AB47" s="82"/>
      <c r="AC47" s="82"/>
      <c r="AD47" s="151">
        <f t="shared" si="10"/>
        <v>0</v>
      </c>
      <c r="AE47" s="152">
        <f t="shared" si="11"/>
        <v>0</v>
      </c>
      <c r="AF47" s="151"/>
      <c r="AG47" s="82"/>
      <c r="AH47" s="82"/>
      <c r="AI47" s="82"/>
      <c r="AJ47" s="82"/>
      <c r="AK47" s="82"/>
      <c r="AL47" s="82"/>
      <c r="AM47" s="82">
        <f t="shared" si="12"/>
        <v>0</v>
      </c>
      <c r="AN47" s="152">
        <f t="shared" si="13"/>
        <v>0</v>
      </c>
      <c r="AO47" s="151"/>
      <c r="AP47" s="82"/>
      <c r="AQ47" s="82"/>
      <c r="AR47" s="82"/>
      <c r="AS47" s="82"/>
      <c r="AT47" s="82"/>
      <c r="AU47" s="82"/>
      <c r="AV47" s="82">
        <f t="shared" si="14"/>
        <v>0</v>
      </c>
      <c r="AW47" s="152">
        <f t="shared" si="15"/>
        <v>0</v>
      </c>
      <c r="AX47" s="151"/>
      <c r="AY47" s="82"/>
      <c r="AZ47" s="82"/>
      <c r="BA47" s="82"/>
      <c r="BB47" s="82"/>
      <c r="BC47" s="82"/>
      <c r="BD47" s="82"/>
      <c r="BE47" s="82">
        <f t="shared" si="16"/>
        <v>0</v>
      </c>
      <c r="BF47" s="152">
        <f t="shared" si="17"/>
        <v>0</v>
      </c>
    </row>
    <row r="48" spans="1:58" ht="15.75" thickBot="1">
      <c r="B48" s="82"/>
      <c r="C48" s="155"/>
      <c r="D48" s="155"/>
      <c r="E48" s="82">
        <f t="shared" si="0"/>
        <v>0</v>
      </c>
      <c r="F48" s="82">
        <f t="shared" si="1"/>
        <v>0</v>
      </c>
      <c r="G48" s="82">
        <f t="shared" si="2"/>
        <v>0</v>
      </c>
      <c r="H48" s="82">
        <f t="shared" si="3"/>
        <v>0</v>
      </c>
      <c r="I48" s="82">
        <f t="shared" si="4"/>
        <v>0</v>
      </c>
      <c r="J48" s="82">
        <f t="shared" si="5"/>
        <v>0</v>
      </c>
      <c r="K48" s="82"/>
      <c r="L48" s="82">
        <f t="shared" si="6"/>
        <v>0</v>
      </c>
      <c r="M48" s="177">
        <f t="shared" si="7"/>
        <v>0</v>
      </c>
      <c r="N48" s="153"/>
      <c r="O48" s="168"/>
      <c r="P48" s="169"/>
      <c r="Q48" s="169"/>
      <c r="R48" s="169"/>
      <c r="S48" s="169"/>
      <c r="T48" s="169"/>
      <c r="U48" s="152">
        <f t="shared" si="8"/>
        <v>0</v>
      </c>
      <c r="V48" s="154">
        <f t="shared" si="9"/>
        <v>0</v>
      </c>
      <c r="W48" s="168"/>
      <c r="X48" s="169"/>
      <c r="Y48" s="169"/>
      <c r="Z48" s="169"/>
      <c r="AA48" s="169"/>
      <c r="AB48" s="169"/>
      <c r="AC48" s="169"/>
      <c r="AD48" s="151">
        <f t="shared" si="10"/>
        <v>0</v>
      </c>
      <c r="AE48" s="152">
        <f t="shared" si="11"/>
        <v>0</v>
      </c>
      <c r="AF48" s="168"/>
      <c r="AG48" s="169"/>
      <c r="AH48" s="169"/>
      <c r="AI48" s="169"/>
      <c r="AJ48" s="169"/>
      <c r="AK48" s="169"/>
      <c r="AL48" s="169"/>
      <c r="AM48" s="82">
        <f t="shared" si="12"/>
        <v>0</v>
      </c>
      <c r="AN48" s="152">
        <f t="shared" si="13"/>
        <v>0</v>
      </c>
      <c r="AO48" s="168"/>
      <c r="AP48" s="169"/>
      <c r="AQ48" s="169"/>
      <c r="AR48" s="169"/>
      <c r="AS48" s="169"/>
      <c r="AT48" s="169"/>
      <c r="AU48" s="169"/>
      <c r="AV48" s="82">
        <f t="shared" si="14"/>
        <v>0</v>
      </c>
      <c r="AW48" s="152">
        <f t="shared" si="15"/>
        <v>0</v>
      </c>
      <c r="AX48" s="168"/>
      <c r="AY48" s="169"/>
      <c r="AZ48" s="169"/>
      <c r="BA48" s="169"/>
      <c r="BB48" s="169"/>
      <c r="BC48" s="169"/>
      <c r="BD48" s="169"/>
      <c r="BE48" s="82">
        <f t="shared" si="16"/>
        <v>0</v>
      </c>
      <c r="BF48" s="152">
        <f t="shared" si="17"/>
        <v>0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189"/>
  <sheetViews>
    <sheetView topLeftCell="B15" zoomScale="80" zoomScaleNormal="80" workbookViewId="0">
      <selection activeCell="C23" sqref="C23"/>
    </sheetView>
  </sheetViews>
  <sheetFormatPr baseColWidth="10" defaultRowHeight="15"/>
  <cols>
    <col min="1" max="1" width="4.28515625" customWidth="1"/>
    <col min="2" max="2" width="15" style="131" customWidth="1"/>
    <col min="3" max="3" width="37.28515625" customWidth="1"/>
    <col min="4" max="13" width="4.28515625" customWidth="1"/>
    <col min="14" max="62" width="4.28515625" hidden="1" customWidth="1"/>
    <col min="63" max="65" width="0" style="156" hidden="1" customWidth="1"/>
    <col min="66" max="70" width="11.42578125" style="156"/>
  </cols>
  <sheetData>
    <row r="1" spans="1:62" ht="28.5">
      <c r="A1" s="6"/>
      <c r="B1" s="6"/>
      <c r="E1" s="137" t="s">
        <v>64</v>
      </c>
    </row>
    <row r="2" spans="1:62">
      <c r="A2" s="6"/>
      <c r="B2" s="6"/>
      <c r="Z2" t="s">
        <v>65</v>
      </c>
      <c r="AT2" t="s">
        <v>140</v>
      </c>
    </row>
    <row r="3" spans="1:62">
      <c r="A3" s="6"/>
      <c r="B3" s="6"/>
      <c r="AR3" t="s">
        <v>67</v>
      </c>
    </row>
    <row r="4" spans="1:62">
      <c r="A4" s="6"/>
      <c r="B4" s="6"/>
      <c r="Y4" t="s">
        <v>68</v>
      </c>
    </row>
    <row r="5" spans="1:62" s="6" customFormat="1" ht="15.75" thickBot="1">
      <c r="E5" s="6" t="s">
        <v>69</v>
      </c>
      <c r="J5" s="6" t="s">
        <v>44</v>
      </c>
      <c r="K5" s="6">
        <v>0.4</v>
      </c>
      <c r="L5" s="6">
        <v>1</v>
      </c>
      <c r="M5" s="6" t="s">
        <v>70</v>
      </c>
      <c r="Q5" s="6" t="s">
        <v>100</v>
      </c>
      <c r="W5" s="6" t="s">
        <v>71</v>
      </c>
      <c r="Z5" s="6" t="s">
        <v>72</v>
      </c>
      <c r="AG5" s="6" t="s">
        <v>73</v>
      </c>
      <c r="AN5" s="6" t="s">
        <v>74</v>
      </c>
      <c r="AQ5" s="6" t="s">
        <v>75</v>
      </c>
      <c r="AT5" s="6" t="s">
        <v>72</v>
      </c>
    </row>
    <row r="6" spans="1:62" s="6" customFormat="1">
      <c r="B6" s="82"/>
      <c r="C6" s="82" t="s">
        <v>152</v>
      </c>
      <c r="D6" s="155"/>
      <c r="E6" s="82"/>
      <c r="F6" s="82" t="s">
        <v>153</v>
      </c>
      <c r="G6" s="82"/>
      <c r="H6" s="82"/>
      <c r="I6" s="82"/>
      <c r="J6" s="82"/>
      <c r="K6" s="82"/>
      <c r="L6" s="82"/>
      <c r="M6" s="153"/>
      <c r="N6" s="163"/>
      <c r="O6" s="164"/>
      <c r="P6" s="164" t="s">
        <v>77</v>
      </c>
      <c r="Q6" s="164"/>
      <c r="R6" s="164"/>
      <c r="S6" s="164" t="s">
        <v>242</v>
      </c>
      <c r="T6" s="164"/>
      <c r="U6" s="165"/>
      <c r="V6" s="166"/>
      <c r="W6" s="167"/>
      <c r="X6" s="164"/>
      <c r="Y6" s="164"/>
      <c r="Z6" s="164" t="s">
        <v>78</v>
      </c>
      <c r="AA6" s="164"/>
      <c r="AB6" s="164" t="s">
        <v>243</v>
      </c>
      <c r="AC6" s="164"/>
      <c r="AD6" s="164"/>
      <c r="AE6" s="164"/>
      <c r="AF6" s="165"/>
      <c r="AG6" s="163"/>
      <c r="AH6" s="164"/>
      <c r="AI6" s="164"/>
      <c r="AJ6" s="164" t="s">
        <v>79</v>
      </c>
      <c r="AK6" s="164"/>
      <c r="AL6" s="164"/>
      <c r="AM6" s="164"/>
      <c r="AN6" s="164"/>
      <c r="AO6" s="164"/>
      <c r="AP6" s="165"/>
      <c r="AQ6" s="163"/>
      <c r="AR6" s="164"/>
      <c r="AS6" s="164"/>
      <c r="AT6" s="164" t="s">
        <v>80</v>
      </c>
      <c r="AU6" s="164"/>
      <c r="AV6" s="164"/>
      <c r="AW6" s="164"/>
      <c r="AX6" s="164"/>
      <c r="AY6" s="164"/>
      <c r="AZ6" s="165"/>
      <c r="BA6" s="163"/>
      <c r="BB6" s="164"/>
      <c r="BC6" s="164"/>
      <c r="BD6" s="164" t="s">
        <v>81</v>
      </c>
      <c r="BE6" s="164"/>
      <c r="BF6" s="164"/>
      <c r="BG6" s="164"/>
      <c r="BH6" s="164"/>
      <c r="BI6" s="164"/>
      <c r="BJ6" s="165"/>
    </row>
    <row r="7" spans="1:62" s="6" customFormat="1">
      <c r="B7" s="82"/>
      <c r="C7" s="82" t="s">
        <v>82</v>
      </c>
      <c r="D7" s="155" t="s">
        <v>83</v>
      </c>
      <c r="E7" s="82">
        <v>1</v>
      </c>
      <c r="F7" s="82">
        <v>2</v>
      </c>
      <c r="G7" s="82">
        <v>3</v>
      </c>
      <c r="H7" s="82">
        <v>4</v>
      </c>
      <c r="I7" s="82">
        <v>5</v>
      </c>
      <c r="J7" s="82">
        <v>0.6</v>
      </c>
      <c r="K7" s="82" t="s">
        <v>84</v>
      </c>
      <c r="L7" s="82" t="s">
        <v>43</v>
      </c>
      <c r="M7" s="153" t="s">
        <v>151</v>
      </c>
      <c r="N7" s="151" t="s">
        <v>86</v>
      </c>
      <c r="O7" s="82" t="s">
        <v>87</v>
      </c>
      <c r="P7" s="82" t="s">
        <v>88</v>
      </c>
      <c r="Q7" s="82" t="s">
        <v>89</v>
      </c>
      <c r="R7" s="82" t="s">
        <v>90</v>
      </c>
      <c r="S7" s="82"/>
      <c r="T7" s="82" t="s">
        <v>91</v>
      </c>
      <c r="U7" s="152" t="s">
        <v>92</v>
      </c>
      <c r="V7" s="154" t="s">
        <v>43</v>
      </c>
      <c r="W7" s="155" t="s">
        <v>85</v>
      </c>
      <c r="X7" s="82" t="s">
        <v>86</v>
      </c>
      <c r="Y7" s="82" t="s">
        <v>87</v>
      </c>
      <c r="Z7" s="82" t="s">
        <v>88</v>
      </c>
      <c r="AA7" s="82" t="s">
        <v>89</v>
      </c>
      <c r="AB7" s="82"/>
      <c r="AC7" s="82" t="s">
        <v>90</v>
      </c>
      <c r="AD7" s="82" t="s">
        <v>91</v>
      </c>
      <c r="AE7" s="82" t="s">
        <v>92</v>
      </c>
      <c r="AF7" s="152" t="s">
        <v>43</v>
      </c>
      <c r="AG7" s="151" t="s">
        <v>85</v>
      </c>
      <c r="AH7" s="82" t="s">
        <v>86</v>
      </c>
      <c r="AI7" s="82" t="s">
        <v>87</v>
      </c>
      <c r="AJ7" s="82" t="s">
        <v>88</v>
      </c>
      <c r="AK7" s="82" t="s">
        <v>89</v>
      </c>
      <c r="AL7" s="82" t="s">
        <v>93</v>
      </c>
      <c r="AM7" s="82" t="s">
        <v>90</v>
      </c>
      <c r="AN7" s="82" t="s">
        <v>91</v>
      </c>
      <c r="AO7" s="82" t="s">
        <v>92</v>
      </c>
      <c r="AP7" s="152" t="s">
        <v>43</v>
      </c>
      <c r="AQ7" s="151" t="s">
        <v>85</v>
      </c>
      <c r="AR7" s="82" t="s">
        <v>86</v>
      </c>
      <c r="AS7" s="82" t="s">
        <v>87</v>
      </c>
      <c r="AT7" s="82" t="s">
        <v>88</v>
      </c>
      <c r="AU7" s="82" t="s">
        <v>89</v>
      </c>
      <c r="AV7" s="82" t="s">
        <v>93</v>
      </c>
      <c r="AW7" s="82" t="s">
        <v>90</v>
      </c>
      <c r="AX7" s="82" t="s">
        <v>91</v>
      </c>
      <c r="AY7" s="82" t="s">
        <v>92</v>
      </c>
      <c r="AZ7" s="152" t="s">
        <v>94</v>
      </c>
      <c r="BA7" s="151" t="s">
        <v>85</v>
      </c>
      <c r="BB7" s="82" t="s">
        <v>86</v>
      </c>
      <c r="BC7" s="82" t="s">
        <v>87</v>
      </c>
      <c r="BD7" s="82" t="s">
        <v>88</v>
      </c>
      <c r="BE7" s="82" t="s">
        <v>89</v>
      </c>
      <c r="BF7" s="82" t="s">
        <v>93</v>
      </c>
      <c r="BG7" s="82" t="s">
        <v>90</v>
      </c>
      <c r="BH7" s="82" t="s">
        <v>91</v>
      </c>
      <c r="BI7" s="82" t="s">
        <v>95</v>
      </c>
      <c r="BJ7" s="152" t="s">
        <v>94</v>
      </c>
    </row>
    <row r="8" spans="1:62" s="6" customFormat="1">
      <c r="B8" s="82"/>
      <c r="C8" s="82" t="s">
        <v>96</v>
      </c>
      <c r="D8" s="151"/>
      <c r="E8" s="82">
        <f>V8</f>
        <v>5.416666666666667</v>
      </c>
      <c r="F8" s="82">
        <f>AF8</f>
        <v>5.416666666666667</v>
      </c>
      <c r="G8" s="82">
        <f>AP8</f>
        <v>5.384615384615385</v>
      </c>
      <c r="H8" s="82">
        <f>AZ8</f>
        <v>5.384615384615385</v>
      </c>
      <c r="I8" s="82">
        <f>BJ8</f>
        <v>5.384615384615385</v>
      </c>
      <c r="J8" s="82">
        <f>(E8+F8+G8+H8+I8)*0.7/5</f>
        <v>3.7782051282051285</v>
      </c>
      <c r="K8" s="82">
        <v>40</v>
      </c>
      <c r="L8" s="82">
        <f>J8+K8*0.4*5/45</f>
        <v>5.5559829059829067</v>
      </c>
      <c r="M8" s="153"/>
      <c r="N8" s="151">
        <v>5</v>
      </c>
      <c r="O8" s="82">
        <v>5</v>
      </c>
      <c r="P8" s="82">
        <v>5</v>
      </c>
      <c r="Q8" s="82">
        <v>5</v>
      </c>
      <c r="R8" s="82">
        <v>5</v>
      </c>
      <c r="S8" s="82">
        <v>5</v>
      </c>
      <c r="T8" s="82">
        <v>5</v>
      </c>
      <c r="U8" s="152">
        <f>N8*0.6+O8*0.4+P8*0.4+Q8*0.2+R8/5+T8*0.6+S8*0.2</f>
        <v>13</v>
      </c>
      <c r="V8" s="154">
        <f>U8*5/12</f>
        <v>5.416666666666667</v>
      </c>
      <c r="W8" s="155">
        <v>1</v>
      </c>
      <c r="X8" s="82">
        <v>5</v>
      </c>
      <c r="Y8" s="82">
        <v>5</v>
      </c>
      <c r="Z8" s="82">
        <v>5</v>
      </c>
      <c r="AA8" s="82">
        <v>5</v>
      </c>
      <c r="AB8" s="82">
        <v>5</v>
      </c>
      <c r="AC8" s="82">
        <v>5</v>
      </c>
      <c r="AD8" s="152">
        <v>5</v>
      </c>
      <c r="AE8" s="151">
        <f>X8*0.6+Y8*0.4+Z8*0.4+AA8*0.4+AC8/5*AD8*0.6+AB8*0.2</f>
        <v>13</v>
      </c>
      <c r="AF8" s="152">
        <f>AE8*5/12</f>
        <v>5.416666666666667</v>
      </c>
      <c r="AG8" s="151">
        <v>1</v>
      </c>
      <c r="AH8" s="82">
        <v>5</v>
      </c>
      <c r="AI8" s="82">
        <v>5</v>
      </c>
      <c r="AJ8" s="82">
        <v>5</v>
      </c>
      <c r="AK8" s="82">
        <v>5</v>
      </c>
      <c r="AL8" s="82">
        <v>5</v>
      </c>
      <c r="AM8" s="82">
        <v>5</v>
      </c>
      <c r="AN8" s="82">
        <v>5</v>
      </c>
      <c r="AO8" s="82">
        <f>AH8*0.6+AI8*0.4+AJ8*0.4+AK8*0.4+AM8/5+AN8*0.6+AL8*0.2</f>
        <v>14</v>
      </c>
      <c r="AP8" s="152">
        <f>AO8*5/13</f>
        <v>5.384615384615385</v>
      </c>
      <c r="AQ8" s="151">
        <v>1</v>
      </c>
      <c r="AR8" s="151">
        <v>5</v>
      </c>
      <c r="AS8" s="82">
        <v>5</v>
      </c>
      <c r="AT8" s="82">
        <v>5</v>
      </c>
      <c r="AU8" s="82">
        <v>5</v>
      </c>
      <c r="AV8" s="82">
        <v>5</v>
      </c>
      <c r="AW8" s="82">
        <v>5</v>
      </c>
      <c r="AX8" s="82">
        <v>5</v>
      </c>
      <c r="AY8" s="82">
        <f>AR8*0.6+AS8*0.4+AT8*0.4+AU8*0.4+AW8/5+AX8*0.6+AV8*0.2</f>
        <v>14</v>
      </c>
      <c r="AZ8" s="152">
        <f>AY8*5/13</f>
        <v>5.384615384615385</v>
      </c>
      <c r="BA8" s="151">
        <v>1</v>
      </c>
      <c r="BB8" s="82">
        <v>5</v>
      </c>
      <c r="BC8" s="82">
        <v>5</v>
      </c>
      <c r="BD8" s="82">
        <v>5</v>
      </c>
      <c r="BE8" s="82">
        <v>5</v>
      </c>
      <c r="BF8" s="82">
        <v>5</v>
      </c>
      <c r="BG8" s="82">
        <v>5</v>
      </c>
      <c r="BH8" s="82">
        <v>5</v>
      </c>
      <c r="BI8" s="82">
        <f>BB8*0.6+BC8*0.4+BD8*0.4+BE8*0.4+BG8/5+BH8*0.6+BF8*0.2</f>
        <v>14</v>
      </c>
      <c r="BJ8" s="152">
        <f>BI8*5/13</f>
        <v>5.384615384615385</v>
      </c>
    </row>
    <row r="9" spans="1:62" s="200" customFormat="1">
      <c r="B9" s="245">
        <v>83400622009</v>
      </c>
      <c r="C9" s="245" t="s">
        <v>154</v>
      </c>
      <c r="D9" s="246"/>
      <c r="E9" s="245">
        <f>V9</f>
        <v>4.270833333333333</v>
      </c>
      <c r="F9" s="245">
        <f>AF9</f>
        <v>3.2399999999999998</v>
      </c>
      <c r="G9" s="245">
        <f t="shared" ref="G9:G37" si="0">AP9</f>
        <v>4.006153846153846</v>
      </c>
      <c r="H9" s="245">
        <f t="shared" ref="H9:H37" si="1">AZ9</f>
        <v>3.9807692307692308</v>
      </c>
      <c r="I9" s="245">
        <f t="shared" ref="I9:I37" si="2">BJ9</f>
        <v>4.2846153846153845</v>
      </c>
      <c r="J9" s="245">
        <f t="shared" ref="J9:J37" si="3">(E9+F9+G9+H9+I9)*0.7/5</f>
        <v>2.7695320512820509</v>
      </c>
      <c r="K9" s="245">
        <v>37</v>
      </c>
      <c r="L9" s="245">
        <f t="shared" ref="L9:L37" si="4">J9+K9*0.4*5/45</f>
        <v>4.4139764957264953</v>
      </c>
      <c r="M9" s="247"/>
      <c r="N9" s="246">
        <v>4.95</v>
      </c>
      <c r="O9" s="245">
        <v>2</v>
      </c>
      <c r="P9" s="245">
        <v>4.8499999999999996</v>
      </c>
      <c r="Q9" s="245">
        <v>5</v>
      </c>
      <c r="R9" s="245">
        <v>4.8</v>
      </c>
      <c r="S9" s="245">
        <v>5</v>
      </c>
      <c r="T9" s="245">
        <v>4.3</v>
      </c>
      <c r="U9" s="248">
        <f t="shared" ref="U9:U37" si="5">N9*0.6+O9*0.4+P9*0.4+Q9*0.2+R9/5+T9*0.6</f>
        <v>10.25</v>
      </c>
      <c r="V9" s="249">
        <f t="shared" ref="V9:V37" si="6">U9*5/12</f>
        <v>4.270833333333333</v>
      </c>
      <c r="W9" s="250"/>
      <c r="X9" s="245">
        <v>4</v>
      </c>
      <c r="Y9" s="245"/>
      <c r="Z9" s="245">
        <v>4.99</v>
      </c>
      <c r="AA9" s="245">
        <v>2</v>
      </c>
      <c r="AB9" s="245">
        <v>3.5</v>
      </c>
      <c r="AC9" s="245">
        <v>5</v>
      </c>
      <c r="AD9" s="245">
        <v>4.3</v>
      </c>
      <c r="AE9" s="246">
        <f t="shared" ref="AE9:AE37" si="7">X9*0.6+Y9*0.4+Z9*0.4+AA9*0.4+AC9/5*AD9*0.6</f>
        <v>7.7759999999999998</v>
      </c>
      <c r="AF9" s="248">
        <f t="shared" ref="AF9:AF37" si="8">AE9*5/12</f>
        <v>3.2399999999999998</v>
      </c>
      <c r="AG9" s="246"/>
      <c r="AH9" s="245">
        <v>4.8600000000000003</v>
      </c>
      <c r="AI9" s="245">
        <v>1</v>
      </c>
      <c r="AJ9" s="245">
        <v>4.8</v>
      </c>
      <c r="AK9" s="245">
        <v>4</v>
      </c>
      <c r="AL9" s="245">
        <v>4.5</v>
      </c>
      <c r="AM9" s="245">
        <v>5</v>
      </c>
      <c r="AN9" s="245">
        <v>4.3</v>
      </c>
      <c r="AO9" s="245">
        <f t="shared" ref="AO9:AO37" si="9">AH9*0.6+AI9*0.4+AJ9*0.4+AK9*0.4+AM9/5+AN9*0.6</f>
        <v>10.416</v>
      </c>
      <c r="AP9" s="248">
        <f t="shared" ref="AP9:AP37" si="10">AO9*5/13</f>
        <v>4.006153846153846</v>
      </c>
      <c r="AQ9" s="246"/>
      <c r="AR9" s="246">
        <v>4.95</v>
      </c>
      <c r="AS9" s="245">
        <v>0.5</v>
      </c>
      <c r="AT9" s="245">
        <v>5</v>
      </c>
      <c r="AU9" s="245">
        <v>4</v>
      </c>
      <c r="AV9" s="245">
        <v>5</v>
      </c>
      <c r="AW9" s="245">
        <v>5</v>
      </c>
      <c r="AX9" s="245">
        <v>4.3</v>
      </c>
      <c r="AY9" s="245">
        <f t="shared" ref="AY9:AY37" si="11">AR9*0.6+AS9*0.4+AT9*0.4+AU9*0.4+AW9/5+AX9*0.6</f>
        <v>10.35</v>
      </c>
      <c r="AZ9" s="248">
        <f t="shared" ref="AZ9:AZ37" si="12">AY9*5/13</f>
        <v>3.9807692307692308</v>
      </c>
      <c r="BA9" s="246"/>
      <c r="BB9" s="245">
        <v>4</v>
      </c>
      <c r="BC9" s="245">
        <v>4.3</v>
      </c>
      <c r="BD9" s="245">
        <v>4.3</v>
      </c>
      <c r="BE9" s="245">
        <v>4.3</v>
      </c>
      <c r="BF9" s="245">
        <v>4.5</v>
      </c>
      <c r="BG9" s="245">
        <v>5</v>
      </c>
      <c r="BH9" s="245">
        <v>4.3</v>
      </c>
      <c r="BI9" s="245">
        <f t="shared" ref="BI9:BI37" si="13">BB9*0.6+BC9*0.4+BD9*0.4+BE9*0.4+BG9/5+BH9*0.6</f>
        <v>11.139999999999999</v>
      </c>
      <c r="BJ9" s="248">
        <f t="shared" ref="BJ9:BJ37" si="14">BI9*5/13</f>
        <v>4.2846153846153845</v>
      </c>
    </row>
    <row r="10" spans="1:62" s="200" customFormat="1">
      <c r="B10" s="245">
        <v>83400012009</v>
      </c>
      <c r="C10" s="245" t="s">
        <v>155</v>
      </c>
      <c r="D10" s="246"/>
      <c r="E10" s="245">
        <f t="shared" ref="E10:E37" si="15">V10</f>
        <v>3.8416666666666668</v>
      </c>
      <c r="F10" s="245">
        <f t="shared" ref="F10:F37" si="16">AF10</f>
        <v>2.9750000000000001</v>
      </c>
      <c r="G10" s="245">
        <f t="shared" si="0"/>
        <v>3.523076923076923</v>
      </c>
      <c r="H10" s="245">
        <f t="shared" si="1"/>
        <v>3.6307692307692303</v>
      </c>
      <c r="I10" s="245">
        <f t="shared" si="2"/>
        <v>4.361538461538462</v>
      </c>
      <c r="J10" s="245">
        <f t="shared" si="3"/>
        <v>2.5664871794871793</v>
      </c>
      <c r="K10" s="245">
        <v>13</v>
      </c>
      <c r="L10" s="245">
        <f t="shared" si="4"/>
        <v>3.1442649572649568</v>
      </c>
      <c r="M10" s="247"/>
      <c r="N10" s="246">
        <v>3.5</v>
      </c>
      <c r="O10" s="245">
        <v>2.8</v>
      </c>
      <c r="P10" s="245">
        <v>4.2</v>
      </c>
      <c r="Q10" s="245">
        <v>2.5</v>
      </c>
      <c r="R10" s="245">
        <v>5</v>
      </c>
      <c r="S10" s="245">
        <v>4.4000000000000004</v>
      </c>
      <c r="T10" s="245">
        <v>4.7</v>
      </c>
      <c r="U10" s="248">
        <f t="shared" si="5"/>
        <v>9.2200000000000006</v>
      </c>
      <c r="V10" s="249">
        <f t="shared" si="6"/>
        <v>3.8416666666666668</v>
      </c>
      <c r="W10" s="250"/>
      <c r="X10" s="245">
        <v>3.2</v>
      </c>
      <c r="Y10" s="245">
        <v>1</v>
      </c>
      <c r="Z10" s="245">
        <v>3.5</v>
      </c>
      <c r="AA10" s="245">
        <v>1.5</v>
      </c>
      <c r="AB10" s="245">
        <v>4.5</v>
      </c>
      <c r="AC10" s="245">
        <v>5</v>
      </c>
      <c r="AD10" s="245">
        <v>4.7</v>
      </c>
      <c r="AE10" s="246">
        <f t="shared" si="7"/>
        <v>7.1400000000000006</v>
      </c>
      <c r="AF10" s="248">
        <f t="shared" si="8"/>
        <v>2.9750000000000001</v>
      </c>
      <c r="AG10" s="246"/>
      <c r="AH10" s="245">
        <v>3.9</v>
      </c>
      <c r="AI10" s="245">
        <v>1.5</v>
      </c>
      <c r="AJ10" s="245">
        <v>3.5</v>
      </c>
      <c r="AK10" s="245">
        <v>2.8</v>
      </c>
      <c r="AL10" s="245">
        <v>5</v>
      </c>
      <c r="AM10" s="245">
        <v>4.4000000000000004</v>
      </c>
      <c r="AN10" s="245">
        <v>4.7</v>
      </c>
      <c r="AO10" s="245">
        <f t="shared" si="9"/>
        <v>9.16</v>
      </c>
      <c r="AP10" s="248">
        <f t="shared" si="10"/>
        <v>3.523076923076923</v>
      </c>
      <c r="AQ10" s="246"/>
      <c r="AR10" s="246">
        <v>3.5</v>
      </c>
      <c r="AS10" s="245">
        <v>2.5</v>
      </c>
      <c r="AT10" s="245">
        <v>4</v>
      </c>
      <c r="AU10" s="245">
        <v>2.8</v>
      </c>
      <c r="AV10" s="245">
        <v>5</v>
      </c>
      <c r="AW10" s="245">
        <v>4</v>
      </c>
      <c r="AX10" s="245">
        <v>4.7</v>
      </c>
      <c r="AY10" s="245">
        <f t="shared" si="11"/>
        <v>9.44</v>
      </c>
      <c r="AZ10" s="248">
        <f t="shared" si="12"/>
        <v>3.6307692307692303</v>
      </c>
      <c r="BA10" s="246"/>
      <c r="BB10" s="245">
        <v>3.2</v>
      </c>
      <c r="BC10" s="245">
        <v>4.7</v>
      </c>
      <c r="BD10" s="245">
        <v>4.7</v>
      </c>
      <c r="BE10" s="245">
        <v>4.7</v>
      </c>
      <c r="BF10" s="245">
        <v>4.8</v>
      </c>
      <c r="BG10" s="245">
        <v>4.8</v>
      </c>
      <c r="BH10" s="245">
        <v>4.7</v>
      </c>
      <c r="BI10" s="245">
        <f t="shared" si="13"/>
        <v>11.34</v>
      </c>
      <c r="BJ10" s="248">
        <f t="shared" si="14"/>
        <v>4.361538461538462</v>
      </c>
    </row>
    <row r="11" spans="1:62" s="200" customFormat="1">
      <c r="B11" s="245">
        <v>83401382009</v>
      </c>
      <c r="C11" s="245" t="s">
        <v>156</v>
      </c>
      <c r="D11" s="246"/>
      <c r="E11" s="245">
        <f t="shared" si="15"/>
        <v>4.041666666666667</v>
      </c>
      <c r="F11" s="245">
        <f t="shared" si="16"/>
        <v>3.4188333333333332</v>
      </c>
      <c r="G11" s="245">
        <f t="shared" si="0"/>
        <v>3.2692307692307687</v>
      </c>
      <c r="H11" s="245">
        <f t="shared" si="1"/>
        <v>3.3153846153846152</v>
      </c>
      <c r="I11" s="245">
        <f t="shared" si="2"/>
        <v>4.2615384615384615</v>
      </c>
      <c r="J11" s="245">
        <f t="shared" si="3"/>
        <v>2.5629315384615379</v>
      </c>
      <c r="K11" s="245">
        <v>18</v>
      </c>
      <c r="L11" s="245">
        <f t="shared" si="4"/>
        <v>3.3629315384615381</v>
      </c>
      <c r="M11" s="247"/>
      <c r="N11" s="246">
        <v>4.2</v>
      </c>
      <c r="O11" s="245">
        <v>2.8</v>
      </c>
      <c r="P11" s="245">
        <v>3.8</v>
      </c>
      <c r="Q11" s="245">
        <v>4.8</v>
      </c>
      <c r="R11" s="245">
        <v>5</v>
      </c>
      <c r="S11" s="245">
        <v>4.8</v>
      </c>
      <c r="T11" s="245">
        <v>4.3</v>
      </c>
      <c r="U11" s="248">
        <f t="shared" si="5"/>
        <v>9.6999999999999993</v>
      </c>
      <c r="V11" s="249">
        <f t="shared" si="6"/>
        <v>4.041666666666667</v>
      </c>
      <c r="W11" s="250"/>
      <c r="X11" s="245">
        <v>4.0999999999999996</v>
      </c>
      <c r="Y11" s="245">
        <v>0.5</v>
      </c>
      <c r="Z11" s="245">
        <v>4</v>
      </c>
      <c r="AA11" s="245">
        <v>3.8</v>
      </c>
      <c r="AB11" s="245">
        <v>3.8</v>
      </c>
      <c r="AC11" s="245">
        <v>4.7</v>
      </c>
      <c r="AD11" s="245">
        <v>4.3</v>
      </c>
      <c r="AE11" s="246">
        <f t="shared" si="7"/>
        <v>8.2051999999999996</v>
      </c>
      <c r="AF11" s="248">
        <f t="shared" si="8"/>
        <v>3.4188333333333332</v>
      </c>
      <c r="AG11" s="246"/>
      <c r="AH11" s="245">
        <v>4</v>
      </c>
      <c r="AI11" s="245">
        <v>1.5</v>
      </c>
      <c r="AJ11" s="245">
        <v>4</v>
      </c>
      <c r="AK11" s="245">
        <v>1.5</v>
      </c>
      <c r="AL11" s="245">
        <v>3.8</v>
      </c>
      <c r="AM11" s="245">
        <v>3.6</v>
      </c>
      <c r="AN11" s="245">
        <v>4.3</v>
      </c>
      <c r="AO11" s="245">
        <f t="shared" si="9"/>
        <v>8.4999999999999982</v>
      </c>
      <c r="AP11" s="248">
        <f t="shared" si="10"/>
        <v>3.2692307692307687</v>
      </c>
      <c r="AQ11" s="246"/>
      <c r="AR11" s="246">
        <v>4.2</v>
      </c>
      <c r="AS11" s="245">
        <v>1</v>
      </c>
      <c r="AT11" s="245">
        <v>3.8</v>
      </c>
      <c r="AU11" s="245">
        <v>2</v>
      </c>
      <c r="AV11" s="245">
        <v>5</v>
      </c>
      <c r="AW11" s="245">
        <v>4</v>
      </c>
      <c r="AX11" s="245">
        <v>4.3</v>
      </c>
      <c r="AY11" s="245">
        <f t="shared" si="11"/>
        <v>8.6199999999999992</v>
      </c>
      <c r="AZ11" s="248">
        <f t="shared" si="12"/>
        <v>3.3153846153846152</v>
      </c>
      <c r="BA11" s="246"/>
      <c r="BB11" s="245">
        <v>4.0999999999999996</v>
      </c>
      <c r="BC11" s="245">
        <v>4.3</v>
      </c>
      <c r="BD11" s="245">
        <v>4.3</v>
      </c>
      <c r="BE11" s="245">
        <v>4.3</v>
      </c>
      <c r="BF11" s="245"/>
      <c r="BG11" s="245">
        <v>4.4000000000000004</v>
      </c>
      <c r="BH11" s="245">
        <v>4.3</v>
      </c>
      <c r="BI11" s="245">
        <f t="shared" si="13"/>
        <v>11.08</v>
      </c>
      <c r="BJ11" s="248">
        <f t="shared" si="14"/>
        <v>4.2615384615384615</v>
      </c>
    </row>
    <row r="12" spans="1:62" s="200" customFormat="1">
      <c r="B12" s="245">
        <v>83400092009</v>
      </c>
      <c r="C12" s="245" t="s">
        <v>157</v>
      </c>
      <c r="D12" s="246"/>
      <c r="E12" s="245">
        <f t="shared" si="15"/>
        <v>4.2416666666666663</v>
      </c>
      <c r="F12" s="245">
        <f t="shared" si="16"/>
        <v>3.5583333333333331</v>
      </c>
      <c r="G12" s="245">
        <f t="shared" si="0"/>
        <v>4.0153846153846153</v>
      </c>
      <c r="H12" s="245">
        <f t="shared" si="1"/>
        <v>3.92</v>
      </c>
      <c r="I12" s="245">
        <f t="shared" si="2"/>
        <v>4.4461538461538463</v>
      </c>
      <c r="J12" s="245">
        <f t="shared" si="3"/>
        <v>2.825415384615384</v>
      </c>
      <c r="K12" s="245">
        <v>18</v>
      </c>
      <c r="L12" s="245">
        <f t="shared" si="4"/>
        <v>3.6254153846153843</v>
      </c>
      <c r="M12" s="247"/>
      <c r="N12" s="246">
        <v>4.7</v>
      </c>
      <c r="O12" s="245">
        <v>2</v>
      </c>
      <c r="P12" s="245">
        <v>4.95</v>
      </c>
      <c r="Q12" s="245">
        <v>5</v>
      </c>
      <c r="R12" s="245">
        <v>5</v>
      </c>
      <c r="S12" s="245">
        <v>5</v>
      </c>
      <c r="T12" s="245">
        <v>4.3</v>
      </c>
      <c r="U12" s="248">
        <f t="shared" si="5"/>
        <v>10.18</v>
      </c>
      <c r="V12" s="249">
        <f t="shared" si="6"/>
        <v>4.2416666666666663</v>
      </c>
      <c r="W12" s="250"/>
      <c r="X12" s="245">
        <v>4.7</v>
      </c>
      <c r="Y12" s="245">
        <v>1</v>
      </c>
      <c r="Z12" s="245">
        <v>4.8499999999999996</v>
      </c>
      <c r="AA12" s="245">
        <v>2</v>
      </c>
      <c r="AB12" s="245">
        <v>3.5</v>
      </c>
      <c r="AC12" s="245">
        <v>5</v>
      </c>
      <c r="AD12" s="245">
        <v>4.3</v>
      </c>
      <c r="AE12" s="246">
        <f t="shared" si="7"/>
        <v>8.5399999999999991</v>
      </c>
      <c r="AF12" s="248">
        <f t="shared" si="8"/>
        <v>3.5583333333333331</v>
      </c>
      <c r="AG12" s="246"/>
      <c r="AH12" s="245">
        <v>4.8</v>
      </c>
      <c r="AI12" s="245">
        <v>1</v>
      </c>
      <c r="AJ12" s="245">
        <v>4.95</v>
      </c>
      <c r="AK12" s="245">
        <v>4</v>
      </c>
      <c r="AL12" s="245">
        <v>4.5</v>
      </c>
      <c r="AM12" s="245">
        <v>5</v>
      </c>
      <c r="AN12" s="245">
        <v>4.3</v>
      </c>
      <c r="AO12" s="245">
        <f t="shared" si="9"/>
        <v>10.44</v>
      </c>
      <c r="AP12" s="248">
        <f t="shared" si="10"/>
        <v>4.0153846153846153</v>
      </c>
      <c r="AQ12" s="246"/>
      <c r="AR12" s="246">
        <v>4.7</v>
      </c>
      <c r="AS12" s="245">
        <v>0.5</v>
      </c>
      <c r="AT12" s="245">
        <v>4.9800000000000004</v>
      </c>
      <c r="AU12" s="245">
        <v>4</v>
      </c>
      <c r="AV12" s="245">
        <v>5</v>
      </c>
      <c r="AW12" s="245">
        <v>5</v>
      </c>
      <c r="AX12" s="245">
        <v>4.3</v>
      </c>
      <c r="AY12" s="245">
        <f t="shared" si="11"/>
        <v>10.192</v>
      </c>
      <c r="AZ12" s="248">
        <f t="shared" si="12"/>
        <v>3.92</v>
      </c>
      <c r="BA12" s="246"/>
      <c r="BB12" s="245">
        <v>4.7</v>
      </c>
      <c r="BC12" s="245">
        <v>4.3</v>
      </c>
      <c r="BD12" s="245">
        <v>4.3</v>
      </c>
      <c r="BE12" s="245">
        <v>4.3</v>
      </c>
      <c r="BF12" s="245">
        <v>4.5</v>
      </c>
      <c r="BG12" s="245">
        <v>5</v>
      </c>
      <c r="BH12" s="245">
        <v>4.3</v>
      </c>
      <c r="BI12" s="245">
        <f t="shared" si="13"/>
        <v>11.56</v>
      </c>
      <c r="BJ12" s="248">
        <f t="shared" si="14"/>
        <v>4.4461538461538463</v>
      </c>
    </row>
    <row r="13" spans="1:62" s="200" customFormat="1">
      <c r="B13" s="245">
        <v>83400652009</v>
      </c>
      <c r="C13" s="245" t="s">
        <v>158</v>
      </c>
      <c r="D13" s="246"/>
      <c r="E13" s="245">
        <f t="shared" si="15"/>
        <v>3.375</v>
      </c>
      <c r="F13" s="245">
        <f t="shared" si="16"/>
        <v>3.7600000000000002</v>
      </c>
      <c r="G13" s="245">
        <f t="shared" si="0"/>
        <v>3.5307692307692307</v>
      </c>
      <c r="H13" s="245">
        <f t="shared" si="1"/>
        <v>3.692307692307693</v>
      </c>
      <c r="I13" s="245">
        <f t="shared" si="2"/>
        <v>4.0769230769230766</v>
      </c>
      <c r="J13" s="245">
        <f t="shared" si="3"/>
        <v>2.5809000000000002</v>
      </c>
      <c r="K13" s="245">
        <v>21</v>
      </c>
      <c r="L13" s="245">
        <f t="shared" si="4"/>
        <v>3.5142333333333333</v>
      </c>
      <c r="M13" s="247"/>
      <c r="N13" s="246">
        <v>4</v>
      </c>
      <c r="O13" s="245">
        <v>1.8</v>
      </c>
      <c r="P13" s="245">
        <v>3.7</v>
      </c>
      <c r="Q13" s="245">
        <v>0.5</v>
      </c>
      <c r="R13" s="245">
        <v>5</v>
      </c>
      <c r="S13" s="245">
        <v>4</v>
      </c>
      <c r="T13" s="245">
        <v>4</v>
      </c>
      <c r="U13" s="248">
        <f t="shared" si="5"/>
        <v>8.1</v>
      </c>
      <c r="V13" s="249">
        <f t="shared" si="6"/>
        <v>3.375</v>
      </c>
      <c r="W13" s="250"/>
      <c r="X13" s="245">
        <v>4</v>
      </c>
      <c r="Y13" s="245">
        <v>2</v>
      </c>
      <c r="Z13" s="245">
        <v>4</v>
      </c>
      <c r="AA13" s="245">
        <v>4.8</v>
      </c>
      <c r="AB13" s="245">
        <v>4</v>
      </c>
      <c r="AC13" s="245">
        <v>4.8</v>
      </c>
      <c r="AD13" s="245">
        <v>4</v>
      </c>
      <c r="AE13" s="246">
        <f t="shared" si="7"/>
        <v>9.0240000000000009</v>
      </c>
      <c r="AF13" s="248">
        <f t="shared" si="8"/>
        <v>3.7600000000000002</v>
      </c>
      <c r="AG13" s="246"/>
      <c r="AH13" s="245">
        <v>3.9</v>
      </c>
      <c r="AI13" s="245">
        <v>2</v>
      </c>
      <c r="AJ13" s="245">
        <v>4.5999999999999996</v>
      </c>
      <c r="AK13" s="245">
        <v>2.2000000000000002</v>
      </c>
      <c r="AL13" s="245">
        <v>4.5</v>
      </c>
      <c r="AM13" s="245">
        <v>4.5999999999999996</v>
      </c>
      <c r="AN13" s="245">
        <v>4</v>
      </c>
      <c r="AO13" s="245">
        <f t="shared" si="9"/>
        <v>9.18</v>
      </c>
      <c r="AP13" s="248">
        <f t="shared" si="10"/>
        <v>3.5307692307692307</v>
      </c>
      <c r="AQ13" s="246"/>
      <c r="AR13" s="246">
        <v>4</v>
      </c>
      <c r="AS13" s="245">
        <v>2</v>
      </c>
      <c r="AT13" s="245">
        <v>4</v>
      </c>
      <c r="AU13" s="245">
        <v>3.5</v>
      </c>
      <c r="AV13" s="245">
        <v>4</v>
      </c>
      <c r="AW13" s="245">
        <v>5</v>
      </c>
      <c r="AX13" s="245">
        <v>4</v>
      </c>
      <c r="AY13" s="245">
        <f t="shared" si="11"/>
        <v>9.6000000000000014</v>
      </c>
      <c r="AZ13" s="248">
        <f t="shared" si="12"/>
        <v>3.692307692307693</v>
      </c>
      <c r="BA13" s="246"/>
      <c r="BB13" s="245">
        <v>4</v>
      </c>
      <c r="BC13" s="245">
        <v>4</v>
      </c>
      <c r="BD13" s="245">
        <v>4</v>
      </c>
      <c r="BE13" s="245">
        <v>4</v>
      </c>
      <c r="BF13" s="245">
        <v>4.2</v>
      </c>
      <c r="BG13" s="245">
        <v>5</v>
      </c>
      <c r="BH13" s="245">
        <v>4</v>
      </c>
      <c r="BI13" s="245">
        <f t="shared" si="13"/>
        <v>10.6</v>
      </c>
      <c r="BJ13" s="248">
        <f t="shared" si="14"/>
        <v>4.0769230769230766</v>
      </c>
    </row>
    <row r="14" spans="1:62" s="200" customFormat="1">
      <c r="B14" s="245">
        <v>83401392009</v>
      </c>
      <c r="C14" s="245" t="s">
        <v>159</v>
      </c>
      <c r="D14" s="246"/>
      <c r="E14" s="245">
        <f t="shared" si="15"/>
        <v>3.4666666666666668</v>
      </c>
      <c r="F14" s="245">
        <f t="shared" si="16"/>
        <v>3.5083333333333333</v>
      </c>
      <c r="G14" s="245">
        <f t="shared" si="0"/>
        <v>3.3769230769230769</v>
      </c>
      <c r="H14" s="245">
        <f t="shared" si="1"/>
        <v>3.838461538461539</v>
      </c>
      <c r="I14" s="245">
        <f t="shared" si="2"/>
        <v>4.1461538461538456</v>
      </c>
      <c r="J14" s="245">
        <f t="shared" si="3"/>
        <v>2.5671153846153842</v>
      </c>
      <c r="K14" s="245">
        <v>19</v>
      </c>
      <c r="L14" s="245">
        <f t="shared" si="4"/>
        <v>3.4115598290598288</v>
      </c>
      <c r="M14" s="247"/>
      <c r="N14" s="246">
        <v>4.3</v>
      </c>
      <c r="O14" s="245">
        <v>1.8</v>
      </c>
      <c r="P14" s="245">
        <v>3.8</v>
      </c>
      <c r="Q14" s="245">
        <v>0.5</v>
      </c>
      <c r="R14" s="245">
        <v>5</v>
      </c>
      <c r="S14" s="245">
        <v>4</v>
      </c>
      <c r="T14" s="245">
        <v>4</v>
      </c>
      <c r="U14" s="248">
        <f t="shared" si="5"/>
        <v>8.32</v>
      </c>
      <c r="V14" s="249">
        <f t="shared" si="6"/>
        <v>3.4666666666666668</v>
      </c>
      <c r="W14" s="250"/>
      <c r="X14" s="245">
        <v>4.3</v>
      </c>
      <c r="Y14" s="245"/>
      <c r="Z14" s="245">
        <v>3.8</v>
      </c>
      <c r="AA14" s="245">
        <v>4.8</v>
      </c>
      <c r="AB14" s="245">
        <v>4</v>
      </c>
      <c r="AC14" s="245">
        <v>5</v>
      </c>
      <c r="AD14" s="245">
        <v>4</v>
      </c>
      <c r="AE14" s="246">
        <f t="shared" si="7"/>
        <v>8.42</v>
      </c>
      <c r="AF14" s="248">
        <f t="shared" si="8"/>
        <v>3.5083333333333333</v>
      </c>
      <c r="AG14" s="246"/>
      <c r="AH14" s="245">
        <v>3.8</v>
      </c>
      <c r="AI14" s="245">
        <v>2</v>
      </c>
      <c r="AJ14" s="245">
        <v>4</v>
      </c>
      <c r="AK14" s="245">
        <v>2</v>
      </c>
      <c r="AL14" s="245">
        <v>4.8</v>
      </c>
      <c r="AM14" s="245">
        <v>4.5</v>
      </c>
      <c r="AN14" s="245">
        <v>4</v>
      </c>
      <c r="AO14" s="245">
        <f t="shared" si="9"/>
        <v>8.7799999999999994</v>
      </c>
      <c r="AP14" s="248">
        <f t="shared" si="10"/>
        <v>3.3769230769230769</v>
      </c>
      <c r="AQ14" s="246"/>
      <c r="AR14" s="246">
        <v>4.3</v>
      </c>
      <c r="AS14" s="245">
        <v>2</v>
      </c>
      <c r="AT14" s="245">
        <v>4.5</v>
      </c>
      <c r="AU14" s="245">
        <v>3.5</v>
      </c>
      <c r="AV14" s="245">
        <v>4.5</v>
      </c>
      <c r="AW14" s="245">
        <v>5</v>
      </c>
      <c r="AX14" s="245">
        <v>4</v>
      </c>
      <c r="AY14" s="245">
        <f t="shared" si="11"/>
        <v>9.98</v>
      </c>
      <c r="AZ14" s="248">
        <f t="shared" si="12"/>
        <v>3.838461538461539</v>
      </c>
      <c r="BA14" s="246"/>
      <c r="BB14" s="245">
        <v>4.3</v>
      </c>
      <c r="BC14" s="245">
        <v>4</v>
      </c>
      <c r="BD14" s="245">
        <v>4</v>
      </c>
      <c r="BE14" s="245">
        <v>4</v>
      </c>
      <c r="BF14" s="245">
        <v>4.2</v>
      </c>
      <c r="BG14" s="245">
        <v>5</v>
      </c>
      <c r="BH14" s="245">
        <v>4</v>
      </c>
      <c r="BI14" s="245">
        <f t="shared" si="13"/>
        <v>10.78</v>
      </c>
      <c r="BJ14" s="248">
        <f t="shared" si="14"/>
        <v>4.1461538461538456</v>
      </c>
    </row>
    <row r="15" spans="1:62" s="200" customFormat="1">
      <c r="B15" s="245">
        <v>83400122009</v>
      </c>
      <c r="C15" s="245" t="s">
        <v>160</v>
      </c>
      <c r="D15" s="246"/>
      <c r="E15" s="245">
        <f t="shared" si="15"/>
        <v>3.4</v>
      </c>
      <c r="F15" s="245">
        <f t="shared" si="16"/>
        <v>3.3000000000000003</v>
      </c>
      <c r="G15" s="245">
        <f t="shared" si="0"/>
        <v>3.4076923076923076</v>
      </c>
      <c r="H15" s="245">
        <f t="shared" si="1"/>
        <v>3.6076923076923082</v>
      </c>
      <c r="I15" s="245">
        <f t="shared" si="2"/>
        <v>4.0307692307692315</v>
      </c>
      <c r="J15" s="245">
        <f t="shared" si="3"/>
        <v>2.4844615384615381</v>
      </c>
      <c r="K15" s="245">
        <v>11</v>
      </c>
      <c r="L15" s="245">
        <f t="shared" si="4"/>
        <v>2.973350427350427</v>
      </c>
      <c r="M15" s="247"/>
      <c r="N15" s="246">
        <v>3.3</v>
      </c>
      <c r="O15" s="245">
        <v>1.2</v>
      </c>
      <c r="P15" s="245">
        <v>4</v>
      </c>
      <c r="Q15" s="245">
        <v>3.5</v>
      </c>
      <c r="R15" s="245">
        <v>5</v>
      </c>
      <c r="S15" s="245">
        <v>3.5</v>
      </c>
      <c r="T15" s="245">
        <v>4</v>
      </c>
      <c r="U15" s="248">
        <f t="shared" si="5"/>
        <v>8.16</v>
      </c>
      <c r="V15" s="249">
        <f t="shared" si="6"/>
        <v>3.4</v>
      </c>
      <c r="W15" s="250"/>
      <c r="X15" s="245">
        <v>3.8</v>
      </c>
      <c r="Y15" s="245">
        <v>1</v>
      </c>
      <c r="Z15" s="245">
        <v>3.7</v>
      </c>
      <c r="AA15" s="245">
        <v>4</v>
      </c>
      <c r="AB15" s="245">
        <v>4</v>
      </c>
      <c r="AC15" s="245">
        <v>4.5</v>
      </c>
      <c r="AD15" s="245">
        <v>4</v>
      </c>
      <c r="AE15" s="246">
        <f t="shared" si="7"/>
        <v>7.92</v>
      </c>
      <c r="AF15" s="248">
        <f t="shared" si="8"/>
        <v>3.3000000000000003</v>
      </c>
      <c r="AG15" s="246"/>
      <c r="AH15" s="245">
        <v>4.5</v>
      </c>
      <c r="AI15" s="245">
        <v>1.5</v>
      </c>
      <c r="AJ15" s="245">
        <v>3.8</v>
      </c>
      <c r="AK15" s="245">
        <v>2.2000000000000002</v>
      </c>
      <c r="AL15" s="245">
        <v>4</v>
      </c>
      <c r="AM15" s="245">
        <v>3.8</v>
      </c>
      <c r="AN15" s="245">
        <v>4</v>
      </c>
      <c r="AO15" s="245">
        <f t="shared" si="9"/>
        <v>8.86</v>
      </c>
      <c r="AP15" s="248">
        <f t="shared" si="10"/>
        <v>3.4076923076923076</v>
      </c>
      <c r="AQ15" s="246"/>
      <c r="AR15" s="246">
        <v>3.3</v>
      </c>
      <c r="AS15" s="245">
        <v>2</v>
      </c>
      <c r="AT15" s="245">
        <v>4.5</v>
      </c>
      <c r="AU15" s="245">
        <v>3.5</v>
      </c>
      <c r="AV15" s="245">
        <v>4</v>
      </c>
      <c r="AW15" s="245">
        <v>5</v>
      </c>
      <c r="AX15" s="245">
        <v>4</v>
      </c>
      <c r="AY15" s="245">
        <f t="shared" si="11"/>
        <v>9.3800000000000008</v>
      </c>
      <c r="AZ15" s="248">
        <f t="shared" si="12"/>
        <v>3.6076923076923082</v>
      </c>
      <c r="BA15" s="246"/>
      <c r="BB15" s="245">
        <v>3.8</v>
      </c>
      <c r="BC15" s="245">
        <v>4</v>
      </c>
      <c r="BD15" s="245">
        <v>4</v>
      </c>
      <c r="BE15" s="245">
        <v>4</v>
      </c>
      <c r="BF15" s="245"/>
      <c r="BG15" s="245">
        <v>5</v>
      </c>
      <c r="BH15" s="245">
        <v>4</v>
      </c>
      <c r="BI15" s="245">
        <f t="shared" si="13"/>
        <v>10.48</v>
      </c>
      <c r="BJ15" s="248">
        <f t="shared" si="14"/>
        <v>4.0307692307692315</v>
      </c>
    </row>
    <row r="16" spans="1:62" s="200" customFormat="1">
      <c r="B16" s="245">
        <v>83400142009</v>
      </c>
      <c r="C16" s="245" t="s">
        <v>161</v>
      </c>
      <c r="D16" s="246"/>
      <c r="E16" s="245">
        <f t="shared" si="15"/>
        <v>3.8416666666666663</v>
      </c>
      <c r="F16" s="245">
        <f t="shared" si="16"/>
        <v>3</v>
      </c>
      <c r="G16" s="245">
        <f t="shared" si="0"/>
        <v>3.4615384615384608</v>
      </c>
      <c r="H16" s="245">
        <f t="shared" si="1"/>
        <v>3.4538461538461531</v>
      </c>
      <c r="I16" s="245">
        <f t="shared" si="2"/>
        <v>4.3999999999999995</v>
      </c>
      <c r="J16" s="245">
        <f t="shared" si="3"/>
        <v>2.5419871794871791</v>
      </c>
      <c r="K16" s="245">
        <v>18</v>
      </c>
      <c r="L16" s="245">
        <f t="shared" si="4"/>
        <v>3.3419871794871794</v>
      </c>
      <c r="M16" s="247"/>
      <c r="N16" s="246">
        <v>4</v>
      </c>
      <c r="O16" s="245">
        <v>2.8</v>
      </c>
      <c r="P16" s="245">
        <v>3.9</v>
      </c>
      <c r="Q16" s="245">
        <v>2.8</v>
      </c>
      <c r="R16" s="245">
        <v>5</v>
      </c>
      <c r="S16" s="245">
        <v>4.8</v>
      </c>
      <c r="T16" s="245">
        <v>4.3</v>
      </c>
      <c r="U16" s="248">
        <f t="shared" si="5"/>
        <v>9.2199999999999989</v>
      </c>
      <c r="V16" s="249">
        <f t="shared" si="6"/>
        <v>3.8416666666666663</v>
      </c>
      <c r="W16" s="250"/>
      <c r="X16" s="245">
        <v>4.5</v>
      </c>
      <c r="Y16" s="245">
        <v>0.5</v>
      </c>
      <c r="Z16" s="245">
        <v>3.8</v>
      </c>
      <c r="AA16" s="245">
        <v>0.5</v>
      </c>
      <c r="AB16" s="245">
        <v>3.8</v>
      </c>
      <c r="AC16" s="245">
        <v>5</v>
      </c>
      <c r="AD16" s="245">
        <v>4.3</v>
      </c>
      <c r="AE16" s="246">
        <f t="shared" si="7"/>
        <v>7.1999999999999993</v>
      </c>
      <c r="AF16" s="248">
        <f t="shared" si="8"/>
        <v>3</v>
      </c>
      <c r="AG16" s="246"/>
      <c r="AH16" s="245">
        <v>4.7</v>
      </c>
      <c r="AI16" s="245">
        <v>1.5</v>
      </c>
      <c r="AJ16" s="245">
        <v>4</v>
      </c>
      <c r="AK16" s="245">
        <v>1.5</v>
      </c>
      <c r="AL16" s="245">
        <v>3.8</v>
      </c>
      <c r="AM16" s="245">
        <v>4</v>
      </c>
      <c r="AN16" s="245">
        <v>4.3</v>
      </c>
      <c r="AO16" s="245">
        <f t="shared" si="9"/>
        <v>8.9999999999999982</v>
      </c>
      <c r="AP16" s="248">
        <f t="shared" si="10"/>
        <v>3.4615384615384608</v>
      </c>
      <c r="AQ16" s="246"/>
      <c r="AR16" s="246">
        <v>4</v>
      </c>
      <c r="AS16" s="245">
        <v>1</v>
      </c>
      <c r="AT16" s="245">
        <v>4.5</v>
      </c>
      <c r="AU16" s="245">
        <v>2</v>
      </c>
      <c r="AV16" s="245">
        <v>5</v>
      </c>
      <c r="AW16" s="245">
        <v>5</v>
      </c>
      <c r="AX16" s="245">
        <v>4.3</v>
      </c>
      <c r="AY16" s="245">
        <f t="shared" si="11"/>
        <v>8.9799999999999986</v>
      </c>
      <c r="AZ16" s="248">
        <f t="shared" si="12"/>
        <v>3.4538461538461531</v>
      </c>
      <c r="BA16" s="246"/>
      <c r="BB16" s="245">
        <v>4.5</v>
      </c>
      <c r="BC16" s="245">
        <v>4.3</v>
      </c>
      <c r="BD16" s="245">
        <v>4.3</v>
      </c>
      <c r="BE16" s="245">
        <v>4.3</v>
      </c>
      <c r="BF16" s="245"/>
      <c r="BG16" s="245">
        <v>5</v>
      </c>
      <c r="BH16" s="245">
        <v>4.3</v>
      </c>
      <c r="BI16" s="245">
        <f t="shared" si="13"/>
        <v>11.44</v>
      </c>
      <c r="BJ16" s="248">
        <f t="shared" si="14"/>
        <v>4.3999999999999995</v>
      </c>
    </row>
    <row r="17" spans="1:62" s="200" customFormat="1">
      <c r="B17" s="245">
        <v>83400152009</v>
      </c>
      <c r="C17" s="245" t="s">
        <v>162</v>
      </c>
      <c r="D17" s="246"/>
      <c r="E17" s="245">
        <f t="shared" si="15"/>
        <v>4.0083333333333329</v>
      </c>
      <c r="F17" s="245">
        <f t="shared" si="16"/>
        <v>3.0560000000000005</v>
      </c>
      <c r="G17" s="245">
        <f t="shared" si="0"/>
        <v>3.7307692307692308</v>
      </c>
      <c r="H17" s="245">
        <f t="shared" si="1"/>
        <v>3.838461538461539</v>
      </c>
      <c r="I17" s="245">
        <f t="shared" si="2"/>
        <v>4.4923076923076923</v>
      </c>
      <c r="J17" s="245">
        <f t="shared" si="3"/>
        <v>2.677622051282051</v>
      </c>
      <c r="K17" s="245">
        <v>15</v>
      </c>
      <c r="L17" s="245">
        <f t="shared" si="4"/>
        <v>3.3442887179487175</v>
      </c>
      <c r="M17" s="247"/>
      <c r="N17" s="246">
        <v>4.3</v>
      </c>
      <c r="O17" s="245">
        <v>2.8</v>
      </c>
      <c r="P17" s="245">
        <v>4.5</v>
      </c>
      <c r="Q17" s="245">
        <v>2.5</v>
      </c>
      <c r="R17" s="245">
        <v>4</v>
      </c>
      <c r="S17" s="245">
        <v>4.7</v>
      </c>
      <c r="T17" s="245">
        <v>4.7</v>
      </c>
      <c r="U17" s="248">
        <f t="shared" si="5"/>
        <v>9.6199999999999992</v>
      </c>
      <c r="V17" s="249">
        <f t="shared" si="6"/>
        <v>4.0083333333333329</v>
      </c>
      <c r="W17" s="250"/>
      <c r="X17" s="245">
        <v>3.7</v>
      </c>
      <c r="Y17" s="245">
        <v>1</v>
      </c>
      <c r="Z17" s="245">
        <v>3.8</v>
      </c>
      <c r="AA17" s="245">
        <v>1.5</v>
      </c>
      <c r="AB17" s="245">
        <v>4.5</v>
      </c>
      <c r="AC17" s="245">
        <v>4.5999999999999996</v>
      </c>
      <c r="AD17" s="245">
        <v>4.7</v>
      </c>
      <c r="AE17" s="246">
        <f t="shared" si="7"/>
        <v>7.3344000000000005</v>
      </c>
      <c r="AF17" s="248">
        <f t="shared" si="8"/>
        <v>3.0560000000000005</v>
      </c>
      <c r="AG17" s="246"/>
      <c r="AH17" s="245">
        <v>4</v>
      </c>
      <c r="AI17" s="245">
        <v>1.5</v>
      </c>
      <c r="AJ17" s="245">
        <v>4.5</v>
      </c>
      <c r="AK17" s="245">
        <v>2.8</v>
      </c>
      <c r="AL17" s="245">
        <v>5</v>
      </c>
      <c r="AM17" s="245">
        <v>4.8</v>
      </c>
      <c r="AN17" s="245">
        <v>4.7</v>
      </c>
      <c r="AO17" s="245">
        <f t="shared" si="9"/>
        <v>9.6999999999999993</v>
      </c>
      <c r="AP17" s="248">
        <f t="shared" si="10"/>
        <v>3.7307692307692308</v>
      </c>
      <c r="AQ17" s="246"/>
      <c r="AR17" s="246">
        <v>4.3</v>
      </c>
      <c r="AS17" s="245">
        <v>2.5</v>
      </c>
      <c r="AT17" s="245">
        <v>3.9</v>
      </c>
      <c r="AU17" s="245">
        <v>2.8</v>
      </c>
      <c r="AV17" s="245">
        <v>5</v>
      </c>
      <c r="AW17" s="245">
        <v>4.5</v>
      </c>
      <c r="AX17" s="245">
        <v>4.7</v>
      </c>
      <c r="AY17" s="245">
        <f t="shared" si="11"/>
        <v>9.98</v>
      </c>
      <c r="AZ17" s="248">
        <f t="shared" si="12"/>
        <v>3.838461538461539</v>
      </c>
      <c r="BA17" s="246"/>
      <c r="BB17" s="245">
        <v>3.7</v>
      </c>
      <c r="BC17" s="245">
        <v>4.7</v>
      </c>
      <c r="BD17" s="245">
        <v>4.7</v>
      </c>
      <c r="BE17" s="245">
        <v>4.7</v>
      </c>
      <c r="BF17" s="245">
        <v>4.5</v>
      </c>
      <c r="BG17" s="245">
        <v>5</v>
      </c>
      <c r="BH17" s="245">
        <v>4.7</v>
      </c>
      <c r="BI17" s="245">
        <f t="shared" si="13"/>
        <v>11.68</v>
      </c>
      <c r="BJ17" s="248">
        <f t="shared" si="14"/>
        <v>4.4923076923076923</v>
      </c>
    </row>
    <row r="18" spans="1:62" s="6" customFormat="1">
      <c r="B18" s="82">
        <v>83400162009</v>
      </c>
      <c r="C18" s="82" t="s">
        <v>163</v>
      </c>
      <c r="D18" s="151"/>
      <c r="E18" s="82">
        <f t="shared" si="15"/>
        <v>4.1716666666666669</v>
      </c>
      <c r="F18" s="82">
        <f t="shared" si="16"/>
        <v>3.4686666666666661</v>
      </c>
      <c r="G18" s="82">
        <f t="shared" si="0"/>
        <v>3.8307692307692305</v>
      </c>
      <c r="H18" s="82">
        <f t="shared" si="1"/>
        <v>3.8461538461538463</v>
      </c>
      <c r="I18" s="82">
        <f t="shared" si="2"/>
        <v>4.3999999999999995</v>
      </c>
      <c r="J18" s="82">
        <f t="shared" si="3"/>
        <v>2.7604158974358972</v>
      </c>
      <c r="K18" s="82">
        <v>14</v>
      </c>
      <c r="L18" s="82">
        <f t="shared" si="4"/>
        <v>3.3826381196581194</v>
      </c>
      <c r="M18" s="153"/>
      <c r="N18" s="151">
        <v>4.5</v>
      </c>
      <c r="O18" s="82">
        <v>2</v>
      </c>
      <c r="P18" s="82">
        <v>4.83</v>
      </c>
      <c r="Q18" s="82">
        <v>5</v>
      </c>
      <c r="R18" s="82">
        <v>5</v>
      </c>
      <c r="S18" s="82">
        <v>5</v>
      </c>
      <c r="T18" s="82">
        <v>4.3</v>
      </c>
      <c r="U18" s="152">
        <f t="shared" si="5"/>
        <v>10.012</v>
      </c>
      <c r="V18" s="154">
        <f t="shared" si="6"/>
        <v>4.1716666666666669</v>
      </c>
      <c r="W18" s="155"/>
      <c r="X18" s="82">
        <v>4.5</v>
      </c>
      <c r="Y18" s="82">
        <v>1</v>
      </c>
      <c r="Z18" s="82">
        <v>4.87</v>
      </c>
      <c r="AA18" s="82">
        <v>2</v>
      </c>
      <c r="AB18" s="82">
        <v>3.5</v>
      </c>
      <c r="AC18" s="82">
        <v>4.8</v>
      </c>
      <c r="AD18" s="82">
        <v>4.3</v>
      </c>
      <c r="AE18" s="151">
        <f t="shared" si="7"/>
        <v>8.3247999999999998</v>
      </c>
      <c r="AF18" s="152">
        <f t="shared" si="8"/>
        <v>3.4686666666666661</v>
      </c>
      <c r="AG18" s="151"/>
      <c r="AH18" s="82">
        <v>4.3</v>
      </c>
      <c r="AI18" s="82">
        <v>1</v>
      </c>
      <c r="AJ18" s="82">
        <v>4.5</v>
      </c>
      <c r="AK18" s="82">
        <v>4</v>
      </c>
      <c r="AL18" s="82">
        <v>4.5</v>
      </c>
      <c r="AM18" s="82">
        <v>5</v>
      </c>
      <c r="AN18" s="82">
        <v>4.3</v>
      </c>
      <c r="AO18" s="82">
        <f t="shared" si="9"/>
        <v>9.9599999999999991</v>
      </c>
      <c r="AP18" s="152">
        <f t="shared" si="10"/>
        <v>3.8307692307692305</v>
      </c>
      <c r="AQ18" s="151"/>
      <c r="AR18" s="151">
        <v>4.5</v>
      </c>
      <c r="AS18" s="82">
        <v>0.5</v>
      </c>
      <c r="AT18" s="82">
        <v>4.8</v>
      </c>
      <c r="AU18" s="82">
        <v>4</v>
      </c>
      <c r="AV18" s="82">
        <v>5</v>
      </c>
      <c r="AW18" s="82">
        <v>5</v>
      </c>
      <c r="AX18" s="82">
        <v>4.3</v>
      </c>
      <c r="AY18" s="82">
        <f t="shared" si="11"/>
        <v>10</v>
      </c>
      <c r="AZ18" s="152">
        <f t="shared" si="12"/>
        <v>3.8461538461538463</v>
      </c>
      <c r="BA18" s="151"/>
      <c r="BB18" s="82">
        <v>4.5</v>
      </c>
      <c r="BC18" s="82">
        <v>4.3</v>
      </c>
      <c r="BD18" s="82">
        <v>4.3</v>
      </c>
      <c r="BE18" s="82">
        <v>4.3</v>
      </c>
      <c r="BF18" s="82">
        <v>4.5</v>
      </c>
      <c r="BG18" s="82">
        <v>5</v>
      </c>
      <c r="BH18" s="82">
        <v>4.3</v>
      </c>
      <c r="BI18" s="82">
        <f t="shared" si="13"/>
        <v>11.44</v>
      </c>
      <c r="BJ18" s="152">
        <f t="shared" si="14"/>
        <v>4.3999999999999995</v>
      </c>
    </row>
    <row r="19" spans="1:62" s="6" customFormat="1" ht="14.25" customHeight="1">
      <c r="B19" s="82">
        <v>83401412009</v>
      </c>
      <c r="C19" s="82" t="s">
        <v>164</v>
      </c>
      <c r="D19" s="151"/>
      <c r="E19" s="82">
        <f t="shared" si="15"/>
        <v>3.6416666666666671</v>
      </c>
      <c r="F19" s="82">
        <f t="shared" si="16"/>
        <v>2.6675</v>
      </c>
      <c r="G19" s="82">
        <f t="shared" si="0"/>
        <v>3.1384615384615384</v>
      </c>
      <c r="H19" s="82">
        <f t="shared" si="1"/>
        <v>3.2230769230769223</v>
      </c>
      <c r="I19" s="82">
        <f t="shared" si="2"/>
        <v>4.2384615384615376</v>
      </c>
      <c r="J19" s="82">
        <f t="shared" si="3"/>
        <v>2.367283333333333</v>
      </c>
      <c r="K19" s="82">
        <v>17</v>
      </c>
      <c r="L19" s="82">
        <f t="shared" si="4"/>
        <v>3.1228388888888885</v>
      </c>
      <c r="M19" s="153"/>
      <c r="N19" s="151">
        <v>3.4</v>
      </c>
      <c r="O19" s="82">
        <v>2.8</v>
      </c>
      <c r="P19" s="82">
        <v>3.6</v>
      </c>
      <c r="Q19" s="82">
        <v>2.8</v>
      </c>
      <c r="R19" s="82">
        <v>5</v>
      </c>
      <c r="S19" s="82">
        <v>4.8</v>
      </c>
      <c r="T19" s="82">
        <v>4.3</v>
      </c>
      <c r="U19" s="152">
        <f t="shared" si="5"/>
        <v>8.74</v>
      </c>
      <c r="V19" s="154">
        <f t="shared" si="6"/>
        <v>3.6416666666666671</v>
      </c>
      <c r="W19" s="155"/>
      <c r="X19" s="82">
        <v>3.8</v>
      </c>
      <c r="Y19" s="82">
        <v>0.5</v>
      </c>
      <c r="Z19" s="82">
        <v>3.5</v>
      </c>
      <c r="AA19" s="82">
        <v>0.5</v>
      </c>
      <c r="AB19" s="82">
        <v>3.8</v>
      </c>
      <c r="AC19" s="82">
        <v>4.5</v>
      </c>
      <c r="AD19" s="82">
        <v>4.3</v>
      </c>
      <c r="AE19" s="151">
        <f t="shared" si="7"/>
        <v>6.4020000000000001</v>
      </c>
      <c r="AF19" s="152">
        <f t="shared" si="8"/>
        <v>2.6675</v>
      </c>
      <c r="AG19" s="151"/>
      <c r="AH19" s="82">
        <v>3.3</v>
      </c>
      <c r="AI19" s="82">
        <v>1.5</v>
      </c>
      <c r="AJ19" s="82">
        <v>3.5</v>
      </c>
      <c r="AK19" s="82">
        <v>1.5</v>
      </c>
      <c r="AL19" s="82">
        <v>3.8</v>
      </c>
      <c r="AM19" s="82">
        <v>5</v>
      </c>
      <c r="AN19" s="82">
        <v>4.3</v>
      </c>
      <c r="AO19" s="82">
        <f t="shared" si="9"/>
        <v>8.16</v>
      </c>
      <c r="AP19" s="152">
        <f t="shared" si="10"/>
        <v>3.1384615384615384</v>
      </c>
      <c r="AQ19" s="151"/>
      <c r="AR19" s="151">
        <v>3.4</v>
      </c>
      <c r="AS19" s="82">
        <v>1</v>
      </c>
      <c r="AT19" s="82">
        <v>3.9</v>
      </c>
      <c r="AU19" s="82">
        <v>2</v>
      </c>
      <c r="AV19" s="82">
        <v>5</v>
      </c>
      <c r="AW19" s="82">
        <v>5</v>
      </c>
      <c r="AX19" s="82">
        <v>4.3</v>
      </c>
      <c r="AY19" s="82">
        <f t="shared" si="11"/>
        <v>8.379999999999999</v>
      </c>
      <c r="AZ19" s="152">
        <f t="shared" si="12"/>
        <v>3.2230769230769223</v>
      </c>
      <c r="BA19" s="151"/>
      <c r="BB19" s="82">
        <v>3.8</v>
      </c>
      <c r="BC19" s="82">
        <v>4.3</v>
      </c>
      <c r="BD19" s="82">
        <v>4.3</v>
      </c>
      <c r="BE19" s="82">
        <v>4.3</v>
      </c>
      <c r="BF19" s="82"/>
      <c r="BG19" s="82">
        <v>5</v>
      </c>
      <c r="BH19" s="82">
        <v>4.3</v>
      </c>
      <c r="BI19" s="82">
        <f t="shared" si="13"/>
        <v>11.02</v>
      </c>
      <c r="BJ19" s="152">
        <f t="shared" si="14"/>
        <v>4.2384615384615376</v>
      </c>
    </row>
    <row r="20" spans="1:62" s="113" customFormat="1">
      <c r="B20" s="157">
        <v>83401422009</v>
      </c>
      <c r="C20" s="157" t="s">
        <v>165</v>
      </c>
      <c r="D20" s="158"/>
      <c r="E20" s="157">
        <f t="shared" si="15"/>
        <v>3.5666666666666669</v>
      </c>
      <c r="F20" s="157">
        <f t="shared" si="16"/>
        <v>3.4333333333333336</v>
      </c>
      <c r="G20" s="157">
        <f t="shared" si="0"/>
        <v>3.2923076923076926</v>
      </c>
      <c r="H20" s="157">
        <f t="shared" si="1"/>
        <v>3.8846153846153846</v>
      </c>
      <c r="I20" s="157">
        <f t="shared" si="2"/>
        <v>4.0769230769230766</v>
      </c>
      <c r="J20" s="157">
        <f t="shared" si="3"/>
        <v>2.5555384615384615</v>
      </c>
      <c r="K20" s="157">
        <v>20</v>
      </c>
      <c r="L20" s="157">
        <f t="shared" si="4"/>
        <v>3.4444273504273504</v>
      </c>
      <c r="M20" s="159"/>
      <c r="N20" s="158">
        <v>4.7</v>
      </c>
      <c r="O20" s="157">
        <v>1.8</v>
      </c>
      <c r="P20" s="157">
        <v>3.8</v>
      </c>
      <c r="Q20" s="157">
        <v>0.5</v>
      </c>
      <c r="R20" s="157">
        <v>5</v>
      </c>
      <c r="S20" s="157">
        <v>4</v>
      </c>
      <c r="T20" s="157">
        <v>4</v>
      </c>
      <c r="U20" s="160">
        <f t="shared" si="5"/>
        <v>8.56</v>
      </c>
      <c r="V20" s="161">
        <f t="shared" si="6"/>
        <v>3.5666666666666669</v>
      </c>
      <c r="W20" s="162"/>
      <c r="X20" s="157">
        <v>4</v>
      </c>
      <c r="Y20" s="157"/>
      <c r="Z20" s="157">
        <v>3.8</v>
      </c>
      <c r="AA20" s="157">
        <v>4.8</v>
      </c>
      <c r="AB20" s="157">
        <v>4</v>
      </c>
      <c r="AC20" s="157">
        <v>5</v>
      </c>
      <c r="AD20" s="157">
        <v>4</v>
      </c>
      <c r="AE20" s="158">
        <f t="shared" si="7"/>
        <v>8.24</v>
      </c>
      <c r="AF20" s="160">
        <f t="shared" si="8"/>
        <v>3.4333333333333336</v>
      </c>
      <c r="AG20" s="158"/>
      <c r="AH20" s="157">
        <v>3.9</v>
      </c>
      <c r="AI20" s="157">
        <v>2</v>
      </c>
      <c r="AJ20" s="157">
        <v>3.8</v>
      </c>
      <c r="AK20" s="157">
        <v>2</v>
      </c>
      <c r="AL20" s="157">
        <v>4.8</v>
      </c>
      <c r="AM20" s="157">
        <v>3.5</v>
      </c>
      <c r="AN20" s="157">
        <v>4</v>
      </c>
      <c r="AO20" s="157">
        <f t="shared" si="9"/>
        <v>8.56</v>
      </c>
      <c r="AP20" s="160">
        <f t="shared" si="10"/>
        <v>3.2923076923076926</v>
      </c>
      <c r="AQ20" s="158"/>
      <c r="AR20" s="158">
        <v>4.7</v>
      </c>
      <c r="AS20" s="157">
        <v>2</v>
      </c>
      <c r="AT20" s="157">
        <v>4.3</v>
      </c>
      <c r="AU20" s="157">
        <v>3.5</v>
      </c>
      <c r="AV20" s="157">
        <v>4.5</v>
      </c>
      <c r="AW20" s="157">
        <v>4.8</v>
      </c>
      <c r="AX20" s="157">
        <v>4</v>
      </c>
      <c r="AY20" s="157">
        <f t="shared" si="11"/>
        <v>10.1</v>
      </c>
      <c r="AZ20" s="160">
        <f t="shared" si="12"/>
        <v>3.8846153846153846</v>
      </c>
      <c r="BA20" s="158"/>
      <c r="BB20" s="157">
        <v>4</v>
      </c>
      <c r="BC20" s="157">
        <v>4</v>
      </c>
      <c r="BD20" s="157">
        <v>4</v>
      </c>
      <c r="BE20" s="157">
        <v>4</v>
      </c>
      <c r="BF20" s="157">
        <v>4.2</v>
      </c>
      <c r="BG20" s="157">
        <v>5</v>
      </c>
      <c r="BH20" s="157">
        <v>4</v>
      </c>
      <c r="BI20" s="157">
        <f t="shared" si="13"/>
        <v>10.6</v>
      </c>
      <c r="BJ20" s="160">
        <f t="shared" si="14"/>
        <v>4.0769230769230766</v>
      </c>
    </row>
    <row r="21" spans="1:62" s="6" customFormat="1">
      <c r="B21" s="82">
        <v>83400182009</v>
      </c>
      <c r="C21" s="82" t="s">
        <v>166</v>
      </c>
      <c r="D21" s="151"/>
      <c r="E21" s="82">
        <f t="shared" si="15"/>
        <v>3.7333333333333329</v>
      </c>
      <c r="F21" s="82">
        <f t="shared" si="16"/>
        <v>3.653</v>
      </c>
      <c r="G21" s="82">
        <f t="shared" si="0"/>
        <v>3.3692307692307688</v>
      </c>
      <c r="H21" s="82">
        <f t="shared" si="1"/>
        <v>3.7461538461538462</v>
      </c>
      <c r="I21" s="82">
        <f t="shared" si="2"/>
        <v>4.407692307692308</v>
      </c>
      <c r="J21" s="82">
        <f t="shared" si="3"/>
        <v>2.6473174358974356</v>
      </c>
      <c r="K21" s="82">
        <v>12</v>
      </c>
      <c r="L21" s="82">
        <f t="shared" si="4"/>
        <v>3.1806507692307688</v>
      </c>
      <c r="M21" s="153"/>
      <c r="N21" s="151">
        <v>3.8</v>
      </c>
      <c r="O21" s="82">
        <v>2.8</v>
      </c>
      <c r="P21" s="82">
        <v>3.2</v>
      </c>
      <c r="Q21" s="82">
        <v>2.5</v>
      </c>
      <c r="R21" s="82">
        <v>4.8</v>
      </c>
      <c r="S21" s="82">
        <v>4.7</v>
      </c>
      <c r="T21" s="82">
        <v>4.7</v>
      </c>
      <c r="U21" s="152">
        <f t="shared" si="5"/>
        <v>8.9599999999999991</v>
      </c>
      <c r="V21" s="154">
        <f t="shared" si="6"/>
        <v>3.7333333333333329</v>
      </c>
      <c r="W21" s="155"/>
      <c r="X21" s="82">
        <v>3.5</v>
      </c>
      <c r="Y21" s="82">
        <v>1</v>
      </c>
      <c r="Z21" s="82">
        <v>4.2</v>
      </c>
      <c r="AA21" s="82">
        <v>4.7</v>
      </c>
      <c r="AB21" s="82">
        <v>4.5</v>
      </c>
      <c r="AC21" s="82">
        <v>4.8</v>
      </c>
      <c r="AD21" s="82">
        <v>4.7</v>
      </c>
      <c r="AE21" s="151">
        <f t="shared" si="7"/>
        <v>8.767199999999999</v>
      </c>
      <c r="AF21" s="152">
        <f t="shared" si="8"/>
        <v>3.653</v>
      </c>
      <c r="AG21" s="151"/>
      <c r="AH21" s="82">
        <v>3.9</v>
      </c>
      <c r="AI21" s="82">
        <v>1.5</v>
      </c>
      <c r="AJ21" s="82">
        <v>3.5</v>
      </c>
      <c r="AK21" s="82">
        <v>1.5</v>
      </c>
      <c r="AL21" s="82">
        <v>5</v>
      </c>
      <c r="AM21" s="82">
        <v>5</v>
      </c>
      <c r="AN21" s="82">
        <v>4.7</v>
      </c>
      <c r="AO21" s="82">
        <f t="shared" si="9"/>
        <v>8.76</v>
      </c>
      <c r="AP21" s="152">
        <f t="shared" si="10"/>
        <v>3.3692307692307688</v>
      </c>
      <c r="AQ21" s="151"/>
      <c r="AR21" s="151">
        <v>3.8</v>
      </c>
      <c r="AS21" s="82">
        <v>2.5</v>
      </c>
      <c r="AT21" s="82">
        <v>4</v>
      </c>
      <c r="AU21" s="82">
        <v>2.8</v>
      </c>
      <c r="AV21" s="82">
        <v>5</v>
      </c>
      <c r="AW21" s="82">
        <v>4.5999999999999996</v>
      </c>
      <c r="AX21" s="82">
        <v>4.7</v>
      </c>
      <c r="AY21" s="82">
        <f t="shared" si="11"/>
        <v>9.74</v>
      </c>
      <c r="AZ21" s="152">
        <f t="shared" si="12"/>
        <v>3.7461538461538462</v>
      </c>
      <c r="BA21" s="151"/>
      <c r="BB21" s="82">
        <v>3.5</v>
      </c>
      <c r="BC21" s="82">
        <v>4.7</v>
      </c>
      <c r="BD21" s="82">
        <v>4.7</v>
      </c>
      <c r="BE21" s="82">
        <v>4.7</v>
      </c>
      <c r="BF21" s="82">
        <v>5</v>
      </c>
      <c r="BG21" s="82">
        <v>4.5</v>
      </c>
      <c r="BH21" s="82">
        <v>4.7</v>
      </c>
      <c r="BI21" s="82">
        <f t="shared" si="13"/>
        <v>11.46</v>
      </c>
      <c r="BJ21" s="152">
        <f t="shared" si="14"/>
        <v>4.407692307692308</v>
      </c>
    </row>
    <row r="22" spans="1:62" s="6" customFormat="1">
      <c r="B22" s="82">
        <v>83400682009</v>
      </c>
      <c r="C22" s="82" t="s">
        <v>167</v>
      </c>
      <c r="D22" s="151"/>
      <c r="E22" s="82">
        <f t="shared" si="15"/>
        <v>3.8416666666666668</v>
      </c>
      <c r="F22" s="82">
        <f t="shared" si="16"/>
        <v>3.2433333333333336</v>
      </c>
      <c r="G22" s="82">
        <f t="shared" si="0"/>
        <v>3.4461538461538463</v>
      </c>
      <c r="H22" s="82">
        <f t="shared" si="1"/>
        <v>3.6307692307692303</v>
      </c>
      <c r="I22" s="82">
        <f t="shared" si="2"/>
        <v>4.0769230769230766</v>
      </c>
      <c r="J22" s="82">
        <f t="shared" si="3"/>
        <v>2.5534384615384615</v>
      </c>
      <c r="K22" s="82">
        <v>12</v>
      </c>
      <c r="L22" s="82">
        <f t="shared" si="4"/>
        <v>3.0867717948717948</v>
      </c>
      <c r="M22" s="153"/>
      <c r="N22" s="151">
        <v>3.8</v>
      </c>
      <c r="O22" s="82">
        <v>2.8</v>
      </c>
      <c r="P22" s="82">
        <v>3.8</v>
      </c>
      <c r="Q22" s="82">
        <v>4.5</v>
      </c>
      <c r="R22" s="82">
        <v>5</v>
      </c>
      <c r="S22" s="82">
        <v>3.5</v>
      </c>
      <c r="T22" s="82">
        <v>4</v>
      </c>
      <c r="U22" s="152">
        <f t="shared" si="5"/>
        <v>9.2200000000000006</v>
      </c>
      <c r="V22" s="154">
        <f t="shared" si="6"/>
        <v>3.8416666666666668</v>
      </c>
      <c r="W22" s="155"/>
      <c r="X22" s="82">
        <v>3</v>
      </c>
      <c r="Y22" s="82">
        <v>1.2</v>
      </c>
      <c r="Z22" s="82">
        <v>4</v>
      </c>
      <c r="AA22" s="82">
        <v>4</v>
      </c>
      <c r="AB22" s="82">
        <v>4</v>
      </c>
      <c r="AC22" s="82">
        <v>4.8</v>
      </c>
      <c r="AD22" s="82">
        <v>4</v>
      </c>
      <c r="AE22" s="151">
        <f t="shared" si="7"/>
        <v>7.7840000000000007</v>
      </c>
      <c r="AF22" s="152">
        <f t="shared" si="8"/>
        <v>3.2433333333333336</v>
      </c>
      <c r="AG22" s="151"/>
      <c r="AH22" s="82">
        <v>4</v>
      </c>
      <c r="AI22" s="82">
        <v>2</v>
      </c>
      <c r="AJ22" s="82">
        <v>4.2</v>
      </c>
      <c r="AK22" s="82">
        <v>2.2000000000000002</v>
      </c>
      <c r="AL22" s="82">
        <v>4.5</v>
      </c>
      <c r="AM22" s="82">
        <v>4</v>
      </c>
      <c r="AN22" s="82">
        <v>4</v>
      </c>
      <c r="AO22" s="82">
        <f t="shared" si="9"/>
        <v>8.9600000000000009</v>
      </c>
      <c r="AP22" s="152">
        <f t="shared" si="10"/>
        <v>3.4461538461538463</v>
      </c>
      <c r="AQ22" s="151"/>
      <c r="AR22" s="151">
        <v>3.8</v>
      </c>
      <c r="AS22" s="82">
        <v>3</v>
      </c>
      <c r="AT22" s="82">
        <v>3</v>
      </c>
      <c r="AU22" s="82">
        <v>3.5</v>
      </c>
      <c r="AV22" s="82">
        <v>4</v>
      </c>
      <c r="AW22" s="82">
        <v>4.8</v>
      </c>
      <c r="AX22" s="82">
        <v>4</v>
      </c>
      <c r="AY22" s="82">
        <f t="shared" si="11"/>
        <v>9.44</v>
      </c>
      <c r="AZ22" s="152">
        <f t="shared" si="12"/>
        <v>3.6307692307692303</v>
      </c>
      <c r="BA22" s="151"/>
      <c r="BB22" s="82">
        <v>4</v>
      </c>
      <c r="BC22" s="82">
        <v>4</v>
      </c>
      <c r="BD22" s="82">
        <v>4</v>
      </c>
      <c r="BE22" s="82">
        <v>4</v>
      </c>
      <c r="BF22" s="82"/>
      <c r="BG22" s="82">
        <v>5</v>
      </c>
      <c r="BH22" s="82">
        <v>4</v>
      </c>
      <c r="BI22" s="82">
        <f t="shared" si="13"/>
        <v>10.6</v>
      </c>
      <c r="BJ22" s="152">
        <f t="shared" si="14"/>
        <v>4.0769230769230766</v>
      </c>
    </row>
    <row r="23" spans="1:62" s="113" customFormat="1">
      <c r="B23" s="157">
        <v>83450302010</v>
      </c>
      <c r="C23" s="157" t="s">
        <v>234</v>
      </c>
      <c r="D23" s="158"/>
      <c r="E23" s="157">
        <f t="shared" si="15"/>
        <v>3.6666666666666665</v>
      </c>
      <c r="F23" s="157">
        <f t="shared" si="16"/>
        <v>3.7324999999999999</v>
      </c>
      <c r="G23" s="157">
        <f t="shared" si="0"/>
        <v>3.5999999999999996</v>
      </c>
      <c r="H23" s="157">
        <f t="shared" si="1"/>
        <v>3.7923076923076922</v>
      </c>
      <c r="I23" s="157">
        <f t="shared" si="2"/>
        <v>4.6846153846153848</v>
      </c>
      <c r="J23" s="157">
        <f t="shared" si="3"/>
        <v>2.7266525641025638</v>
      </c>
      <c r="K23" s="157">
        <v>19</v>
      </c>
      <c r="L23" s="157">
        <f t="shared" si="4"/>
        <v>3.5710970085470084</v>
      </c>
      <c r="M23" s="159"/>
      <c r="N23" s="158">
        <v>4</v>
      </c>
      <c r="O23" s="157">
        <v>1.2</v>
      </c>
      <c r="P23" s="157">
        <v>4</v>
      </c>
      <c r="Q23" s="157">
        <v>2.5</v>
      </c>
      <c r="R23" s="157">
        <v>5</v>
      </c>
      <c r="S23" s="157">
        <v>4.7</v>
      </c>
      <c r="T23" s="157">
        <v>4.7</v>
      </c>
      <c r="U23" s="160">
        <f t="shared" si="5"/>
        <v>8.8000000000000007</v>
      </c>
      <c r="V23" s="161">
        <f t="shared" si="6"/>
        <v>3.6666666666666665</v>
      </c>
      <c r="W23" s="162"/>
      <c r="X23" s="157">
        <v>4.7</v>
      </c>
      <c r="Y23" s="157">
        <v>1</v>
      </c>
      <c r="Z23" s="157">
        <v>3.3</v>
      </c>
      <c r="AA23" s="157">
        <v>4.7</v>
      </c>
      <c r="AB23" s="157">
        <v>4.5</v>
      </c>
      <c r="AC23" s="157">
        <v>4.5</v>
      </c>
      <c r="AD23" s="157">
        <v>4.7</v>
      </c>
      <c r="AE23" s="158">
        <f t="shared" si="7"/>
        <v>8.9580000000000002</v>
      </c>
      <c r="AF23" s="160">
        <f t="shared" si="8"/>
        <v>3.7324999999999999</v>
      </c>
      <c r="AG23" s="158"/>
      <c r="AH23" s="157">
        <v>4</v>
      </c>
      <c r="AI23" s="157">
        <v>1.5</v>
      </c>
      <c r="AJ23" s="157">
        <v>3.8</v>
      </c>
      <c r="AK23" s="157">
        <v>2.8</v>
      </c>
      <c r="AL23" s="157">
        <v>5</v>
      </c>
      <c r="AM23" s="157">
        <v>4.5</v>
      </c>
      <c r="AN23" s="157">
        <v>4.7</v>
      </c>
      <c r="AO23" s="157">
        <f t="shared" si="9"/>
        <v>9.36</v>
      </c>
      <c r="AP23" s="160">
        <f t="shared" si="10"/>
        <v>3.5999999999999996</v>
      </c>
      <c r="AQ23" s="158"/>
      <c r="AR23" s="158">
        <v>4</v>
      </c>
      <c r="AS23" s="157">
        <v>2.5</v>
      </c>
      <c r="AT23" s="157">
        <v>3.8</v>
      </c>
      <c r="AU23" s="157">
        <v>2.8</v>
      </c>
      <c r="AV23" s="157">
        <v>5</v>
      </c>
      <c r="AW23" s="157">
        <v>5</v>
      </c>
      <c r="AX23" s="157">
        <v>4.7</v>
      </c>
      <c r="AY23" s="157">
        <f t="shared" si="11"/>
        <v>9.86</v>
      </c>
      <c r="AZ23" s="160">
        <f t="shared" si="12"/>
        <v>3.7923076923076922</v>
      </c>
      <c r="BA23" s="158"/>
      <c r="BB23" s="157">
        <v>4.7</v>
      </c>
      <c r="BC23" s="157">
        <v>4.7</v>
      </c>
      <c r="BD23" s="157">
        <v>4.7</v>
      </c>
      <c r="BE23" s="157">
        <v>4.7</v>
      </c>
      <c r="BF23" s="157">
        <v>5</v>
      </c>
      <c r="BG23" s="157">
        <v>4.5</v>
      </c>
      <c r="BH23" s="157">
        <v>4.7</v>
      </c>
      <c r="BI23" s="157">
        <f t="shared" si="13"/>
        <v>12.180000000000001</v>
      </c>
      <c r="BJ23" s="160">
        <f t="shared" si="14"/>
        <v>4.6846153846153848</v>
      </c>
    </row>
    <row r="24" spans="1:62" s="6" customFormat="1">
      <c r="B24" s="82">
        <v>83400202009</v>
      </c>
      <c r="C24" s="82" t="s">
        <v>168</v>
      </c>
      <c r="D24" s="151"/>
      <c r="E24" s="82">
        <f t="shared" si="15"/>
        <v>3.3416666666666663</v>
      </c>
      <c r="F24" s="82">
        <f t="shared" si="16"/>
        <v>3.2133333333333334</v>
      </c>
      <c r="G24" s="82">
        <f t="shared" si="0"/>
        <v>3.3461538461538467</v>
      </c>
      <c r="H24" s="82">
        <f t="shared" si="1"/>
        <v>3.476923076923077</v>
      </c>
      <c r="I24" s="82">
        <f t="shared" si="2"/>
        <v>4.0384615384615383</v>
      </c>
      <c r="J24" s="82">
        <f t="shared" si="3"/>
        <v>2.4383153846153847</v>
      </c>
      <c r="K24" s="82">
        <v>14</v>
      </c>
      <c r="L24" s="82">
        <f t="shared" si="4"/>
        <v>3.0605376068376069</v>
      </c>
      <c r="M24" s="153"/>
      <c r="N24" s="151">
        <v>3.4</v>
      </c>
      <c r="O24" s="82">
        <v>1.2</v>
      </c>
      <c r="P24" s="82">
        <v>3.5</v>
      </c>
      <c r="Q24" s="82">
        <v>3.5</v>
      </c>
      <c r="R24" s="82">
        <v>5</v>
      </c>
      <c r="S24" s="82">
        <v>3.5</v>
      </c>
      <c r="T24" s="82">
        <v>4</v>
      </c>
      <c r="U24" s="152">
        <f t="shared" si="5"/>
        <v>8.02</v>
      </c>
      <c r="V24" s="154">
        <f t="shared" si="6"/>
        <v>3.3416666666666663</v>
      </c>
      <c r="W24" s="155"/>
      <c r="X24" s="82">
        <v>4</v>
      </c>
      <c r="Y24" s="82">
        <v>1</v>
      </c>
      <c r="Z24" s="82">
        <v>3</v>
      </c>
      <c r="AA24" s="82">
        <v>4</v>
      </c>
      <c r="AB24" s="82">
        <v>4</v>
      </c>
      <c r="AC24" s="82">
        <v>4.4000000000000004</v>
      </c>
      <c r="AD24" s="82">
        <v>4</v>
      </c>
      <c r="AE24" s="151">
        <f t="shared" si="7"/>
        <v>7.7119999999999997</v>
      </c>
      <c r="AF24" s="152">
        <f t="shared" si="8"/>
        <v>3.2133333333333334</v>
      </c>
      <c r="AG24" s="151"/>
      <c r="AH24" s="82">
        <v>3.7</v>
      </c>
      <c r="AI24" s="82">
        <v>2</v>
      </c>
      <c r="AJ24" s="82">
        <v>4</v>
      </c>
      <c r="AK24" s="82">
        <v>2.2000000000000002</v>
      </c>
      <c r="AL24" s="82">
        <v>4.5</v>
      </c>
      <c r="AM24" s="82">
        <v>4</v>
      </c>
      <c r="AN24" s="82">
        <v>4</v>
      </c>
      <c r="AO24" s="82">
        <f t="shared" si="9"/>
        <v>8.7000000000000011</v>
      </c>
      <c r="AP24" s="152">
        <f t="shared" si="10"/>
        <v>3.3461538461538467</v>
      </c>
      <c r="AQ24" s="151"/>
      <c r="AR24" s="151">
        <v>3.4</v>
      </c>
      <c r="AS24" s="82">
        <v>1.5</v>
      </c>
      <c r="AT24" s="82">
        <v>4.5</v>
      </c>
      <c r="AU24" s="82">
        <v>3.5</v>
      </c>
      <c r="AV24" s="82">
        <v>4</v>
      </c>
      <c r="AW24" s="82">
        <v>4</v>
      </c>
      <c r="AX24" s="82">
        <v>4</v>
      </c>
      <c r="AY24" s="82">
        <f t="shared" si="11"/>
        <v>9.0400000000000009</v>
      </c>
      <c r="AZ24" s="152">
        <f t="shared" si="12"/>
        <v>3.476923076923077</v>
      </c>
      <c r="BA24" s="151"/>
      <c r="BB24" s="82">
        <v>4</v>
      </c>
      <c r="BC24" s="82">
        <v>4</v>
      </c>
      <c r="BD24" s="82">
        <v>4</v>
      </c>
      <c r="BE24" s="82">
        <v>4</v>
      </c>
      <c r="BF24" s="82"/>
      <c r="BG24" s="82">
        <v>4.5</v>
      </c>
      <c r="BH24" s="82">
        <v>4</v>
      </c>
      <c r="BI24" s="82">
        <f t="shared" si="13"/>
        <v>10.5</v>
      </c>
      <c r="BJ24" s="152">
        <f t="shared" si="14"/>
        <v>4.0384615384615383</v>
      </c>
    </row>
    <row r="25" spans="1:62" s="113" customFormat="1">
      <c r="A25" s="113" t="s">
        <v>144</v>
      </c>
      <c r="B25" s="157">
        <v>83400222009</v>
      </c>
      <c r="C25" s="157" t="s">
        <v>169</v>
      </c>
      <c r="D25" s="158"/>
      <c r="E25" s="157">
        <f t="shared" si="15"/>
        <v>4.1333333333333337</v>
      </c>
      <c r="F25" s="157">
        <f t="shared" si="16"/>
        <v>3.3666666666666667</v>
      </c>
      <c r="G25" s="157">
        <f t="shared" si="0"/>
        <v>3.8615384615384611</v>
      </c>
      <c r="H25" s="157">
        <f t="shared" si="1"/>
        <v>3.9000000000000004</v>
      </c>
      <c r="I25" s="157">
        <f t="shared" si="2"/>
        <v>4.2615384615384615</v>
      </c>
      <c r="J25" s="157">
        <f t="shared" si="3"/>
        <v>2.7332307692307696</v>
      </c>
      <c r="K25" s="157">
        <v>16</v>
      </c>
      <c r="L25" s="157">
        <f>J25+K25*0.4*5/45</f>
        <v>3.4443418803418808</v>
      </c>
      <c r="M25" s="159"/>
      <c r="N25" s="158">
        <v>4.7</v>
      </c>
      <c r="O25" s="157">
        <v>2</v>
      </c>
      <c r="P25" s="157">
        <v>4.3</v>
      </c>
      <c r="Q25" s="157">
        <v>5</v>
      </c>
      <c r="R25" s="157">
        <v>5</v>
      </c>
      <c r="S25" s="157">
        <v>5</v>
      </c>
      <c r="T25" s="157">
        <v>4.3</v>
      </c>
      <c r="U25" s="160">
        <f t="shared" si="5"/>
        <v>9.92</v>
      </c>
      <c r="V25" s="161">
        <f t="shared" si="6"/>
        <v>4.1333333333333337</v>
      </c>
      <c r="W25" s="162"/>
      <c r="X25" s="157">
        <v>3.9</v>
      </c>
      <c r="Y25" s="157">
        <v>1</v>
      </c>
      <c r="Z25" s="157">
        <v>4.9000000000000004</v>
      </c>
      <c r="AA25" s="157">
        <v>2</v>
      </c>
      <c r="AB25" s="157">
        <v>3.5</v>
      </c>
      <c r="AC25" s="157">
        <v>5</v>
      </c>
      <c r="AD25" s="157">
        <v>4.3</v>
      </c>
      <c r="AE25" s="158">
        <f t="shared" si="7"/>
        <v>8.08</v>
      </c>
      <c r="AF25" s="160">
        <f t="shared" si="8"/>
        <v>3.3666666666666667</v>
      </c>
      <c r="AG25" s="158"/>
      <c r="AH25" s="157">
        <v>4.5</v>
      </c>
      <c r="AI25" s="157">
        <v>1</v>
      </c>
      <c r="AJ25" s="157">
        <v>4.4000000000000004</v>
      </c>
      <c r="AK25" s="157">
        <v>4</v>
      </c>
      <c r="AL25" s="157">
        <v>4.5</v>
      </c>
      <c r="AM25" s="157">
        <v>5</v>
      </c>
      <c r="AN25" s="157">
        <v>4.3</v>
      </c>
      <c r="AO25" s="157">
        <f t="shared" si="9"/>
        <v>10.039999999999999</v>
      </c>
      <c r="AP25" s="160">
        <f t="shared" si="10"/>
        <v>3.8615384615384611</v>
      </c>
      <c r="AQ25" s="158"/>
      <c r="AR25" s="158">
        <v>4.7</v>
      </c>
      <c r="AS25" s="157">
        <v>0.5</v>
      </c>
      <c r="AT25" s="157">
        <v>4.8499999999999996</v>
      </c>
      <c r="AU25" s="157">
        <v>4</v>
      </c>
      <c r="AV25" s="157">
        <v>5</v>
      </c>
      <c r="AW25" s="157">
        <v>5</v>
      </c>
      <c r="AX25" s="157">
        <v>4.3</v>
      </c>
      <c r="AY25" s="157">
        <f t="shared" si="11"/>
        <v>10.14</v>
      </c>
      <c r="AZ25" s="160">
        <f t="shared" si="12"/>
        <v>3.9000000000000004</v>
      </c>
      <c r="BA25" s="158"/>
      <c r="BB25" s="157">
        <v>3.9</v>
      </c>
      <c r="BC25" s="157">
        <v>4.3</v>
      </c>
      <c r="BD25" s="157">
        <v>4.3</v>
      </c>
      <c r="BE25" s="157">
        <v>4.3</v>
      </c>
      <c r="BF25" s="157">
        <v>4.5</v>
      </c>
      <c r="BG25" s="157">
        <v>5</v>
      </c>
      <c r="BH25" s="157">
        <v>4.3</v>
      </c>
      <c r="BI25" s="157">
        <f t="shared" si="13"/>
        <v>11.08</v>
      </c>
      <c r="BJ25" s="160">
        <f t="shared" si="14"/>
        <v>4.2615384615384615</v>
      </c>
    </row>
    <row r="26" spans="1:62" s="6" customFormat="1">
      <c r="B26" s="82">
        <v>83400272009</v>
      </c>
      <c r="C26" s="82" t="s">
        <v>170</v>
      </c>
      <c r="D26" s="151"/>
      <c r="E26" s="82">
        <f t="shared" si="15"/>
        <v>3.6416666666666671</v>
      </c>
      <c r="F26" s="82">
        <f t="shared" si="16"/>
        <v>3.1166666666666671</v>
      </c>
      <c r="G26" s="82">
        <f t="shared" si="0"/>
        <v>3.4384615384615382</v>
      </c>
      <c r="H26" s="82">
        <f t="shared" si="1"/>
        <v>3.4923076923076923</v>
      </c>
      <c r="I26" s="82">
        <f t="shared" si="2"/>
        <v>3.8307692307692305</v>
      </c>
      <c r="J26" s="82">
        <f t="shared" si="3"/>
        <v>2.4527820512820515</v>
      </c>
      <c r="K26" s="82">
        <v>21</v>
      </c>
      <c r="L26" s="82">
        <f t="shared" si="4"/>
        <v>3.3861153846153851</v>
      </c>
      <c r="M26" s="153"/>
      <c r="N26" s="151">
        <v>3</v>
      </c>
      <c r="O26" s="82">
        <v>2</v>
      </c>
      <c r="P26" s="82">
        <v>3.9</v>
      </c>
      <c r="Q26" s="82">
        <v>5</v>
      </c>
      <c r="R26" s="82">
        <v>5</v>
      </c>
      <c r="S26" s="82">
        <v>5</v>
      </c>
      <c r="T26" s="82">
        <v>4.3</v>
      </c>
      <c r="U26" s="152">
        <f t="shared" si="5"/>
        <v>8.74</v>
      </c>
      <c r="V26" s="154">
        <f t="shared" si="6"/>
        <v>3.6416666666666671</v>
      </c>
      <c r="W26" s="155"/>
      <c r="X26" s="82">
        <v>3.7</v>
      </c>
      <c r="Y26" s="82">
        <v>1</v>
      </c>
      <c r="Z26" s="82">
        <v>3.7</v>
      </c>
      <c r="AA26" s="82">
        <v>2</v>
      </c>
      <c r="AB26" s="82">
        <v>3.5</v>
      </c>
      <c r="AC26" s="82">
        <v>5</v>
      </c>
      <c r="AD26" s="82">
        <v>4.3</v>
      </c>
      <c r="AE26" s="151">
        <f t="shared" si="7"/>
        <v>7.48</v>
      </c>
      <c r="AF26" s="152">
        <f t="shared" si="8"/>
        <v>3.1166666666666671</v>
      </c>
      <c r="AG26" s="151"/>
      <c r="AH26" s="82">
        <v>3.5</v>
      </c>
      <c r="AI26" s="82">
        <v>1</v>
      </c>
      <c r="AJ26" s="82">
        <v>3.5</v>
      </c>
      <c r="AK26" s="82">
        <v>4</v>
      </c>
      <c r="AL26" s="82">
        <v>4.5</v>
      </c>
      <c r="AM26" s="82">
        <v>4.3</v>
      </c>
      <c r="AN26" s="82">
        <v>4.3</v>
      </c>
      <c r="AO26" s="82">
        <f t="shared" si="9"/>
        <v>8.94</v>
      </c>
      <c r="AP26" s="152">
        <f t="shared" si="10"/>
        <v>3.4384615384615382</v>
      </c>
      <c r="AQ26" s="151"/>
      <c r="AR26" s="151">
        <v>3.5</v>
      </c>
      <c r="AS26" s="82">
        <v>0.5</v>
      </c>
      <c r="AT26" s="82">
        <v>4</v>
      </c>
      <c r="AU26" s="82">
        <v>4</v>
      </c>
      <c r="AV26" s="82">
        <v>5</v>
      </c>
      <c r="AW26" s="82">
        <v>5</v>
      </c>
      <c r="AX26" s="82">
        <v>4.3</v>
      </c>
      <c r="AY26" s="82">
        <f t="shared" si="11"/>
        <v>9.08</v>
      </c>
      <c r="AZ26" s="152">
        <f t="shared" si="12"/>
        <v>3.4923076923076923</v>
      </c>
      <c r="BA26" s="151"/>
      <c r="BB26" s="82">
        <v>3.7</v>
      </c>
      <c r="BC26" s="82">
        <v>4.3</v>
      </c>
      <c r="BD26" s="82">
        <v>4.3</v>
      </c>
      <c r="BE26" s="82">
        <v>4.3</v>
      </c>
      <c r="BF26" s="82">
        <v>4.5</v>
      </c>
      <c r="BG26" s="82"/>
      <c r="BH26" s="82">
        <v>4.3</v>
      </c>
      <c r="BI26" s="82">
        <f t="shared" si="13"/>
        <v>9.9599999999999991</v>
      </c>
      <c r="BJ26" s="152">
        <f t="shared" si="14"/>
        <v>3.8307692307692305</v>
      </c>
    </row>
    <row r="27" spans="1:62" s="200" customFormat="1">
      <c r="B27" s="245">
        <v>83400702009</v>
      </c>
      <c r="C27" s="245" t="s">
        <v>171</v>
      </c>
      <c r="D27" s="246"/>
      <c r="E27" s="245">
        <f t="shared" si="15"/>
        <v>3.2083333333333335</v>
      </c>
      <c r="F27" s="245">
        <f t="shared" si="16"/>
        <v>3.125</v>
      </c>
      <c r="G27" s="245">
        <f t="shared" si="0"/>
        <v>3.1923076923076925</v>
      </c>
      <c r="H27" s="245">
        <f t="shared" si="1"/>
        <v>3.5538461538461541</v>
      </c>
      <c r="I27" s="245">
        <f t="shared" si="2"/>
        <v>3.9461538461538459</v>
      </c>
      <c r="J27" s="245">
        <f t="shared" si="3"/>
        <v>2.3835897435897433</v>
      </c>
      <c r="K27" s="245">
        <v>18</v>
      </c>
      <c r="L27" s="245">
        <f t="shared" si="4"/>
        <v>3.1835897435897431</v>
      </c>
      <c r="M27" s="247"/>
      <c r="N27" s="246">
        <v>3.8</v>
      </c>
      <c r="O27" s="245">
        <v>1.8</v>
      </c>
      <c r="P27" s="245">
        <v>3.2</v>
      </c>
      <c r="Q27" s="245">
        <v>0.5</v>
      </c>
      <c r="R27" s="245">
        <v>4.5999999999999996</v>
      </c>
      <c r="S27" s="245">
        <v>4</v>
      </c>
      <c r="T27" s="245">
        <v>4</v>
      </c>
      <c r="U27" s="248">
        <f t="shared" si="5"/>
        <v>7.6999999999999993</v>
      </c>
      <c r="V27" s="249">
        <f t="shared" si="6"/>
        <v>3.2083333333333335</v>
      </c>
      <c r="W27" s="250"/>
      <c r="X27" s="245">
        <v>3.5</v>
      </c>
      <c r="Y27" s="245"/>
      <c r="Z27" s="245">
        <v>3.9</v>
      </c>
      <c r="AA27" s="245">
        <v>4.8</v>
      </c>
      <c r="AB27" s="245">
        <v>4</v>
      </c>
      <c r="AC27" s="245">
        <v>4</v>
      </c>
      <c r="AD27" s="245">
        <v>4</v>
      </c>
      <c r="AE27" s="246">
        <f t="shared" si="7"/>
        <v>7.5</v>
      </c>
      <c r="AF27" s="248">
        <f t="shared" si="8"/>
        <v>3.125</v>
      </c>
      <c r="AG27" s="246"/>
      <c r="AH27" s="245">
        <v>3.5</v>
      </c>
      <c r="AI27" s="245">
        <v>2</v>
      </c>
      <c r="AJ27" s="245">
        <v>3.5</v>
      </c>
      <c r="AK27" s="245">
        <v>2</v>
      </c>
      <c r="AL27" s="245">
        <v>4.8</v>
      </c>
      <c r="AM27" s="245">
        <v>4</v>
      </c>
      <c r="AN27" s="245">
        <v>4</v>
      </c>
      <c r="AO27" s="245">
        <f t="shared" si="9"/>
        <v>8.3000000000000007</v>
      </c>
      <c r="AP27" s="248">
        <f t="shared" si="10"/>
        <v>3.1923076923076925</v>
      </c>
      <c r="AQ27" s="246"/>
      <c r="AR27" s="246">
        <v>3.8</v>
      </c>
      <c r="AS27" s="245">
        <v>2</v>
      </c>
      <c r="AT27" s="245">
        <v>3.9</v>
      </c>
      <c r="AU27" s="245">
        <v>3.5</v>
      </c>
      <c r="AV27" s="245">
        <v>4.5</v>
      </c>
      <c r="AW27" s="245">
        <v>4</v>
      </c>
      <c r="AX27" s="245">
        <v>4</v>
      </c>
      <c r="AY27" s="245">
        <f t="shared" si="11"/>
        <v>9.24</v>
      </c>
      <c r="AZ27" s="248">
        <f t="shared" si="12"/>
        <v>3.5538461538461541</v>
      </c>
      <c r="BA27" s="246"/>
      <c r="BB27" s="245">
        <v>3.5</v>
      </c>
      <c r="BC27" s="245">
        <v>4</v>
      </c>
      <c r="BD27" s="245">
        <v>4</v>
      </c>
      <c r="BE27" s="245">
        <v>4</v>
      </c>
      <c r="BF27" s="245">
        <v>4.2</v>
      </c>
      <c r="BG27" s="245">
        <v>4.8</v>
      </c>
      <c r="BH27" s="245">
        <v>4</v>
      </c>
      <c r="BI27" s="245">
        <f t="shared" si="13"/>
        <v>10.26</v>
      </c>
      <c r="BJ27" s="248">
        <f t="shared" si="14"/>
        <v>3.9461538461538459</v>
      </c>
    </row>
    <row r="28" spans="1:62" s="6" customFormat="1">
      <c r="B28" s="82">
        <v>83400712009</v>
      </c>
      <c r="C28" s="82" t="s">
        <v>172</v>
      </c>
      <c r="D28" s="151"/>
      <c r="E28" s="82">
        <f t="shared" si="15"/>
        <v>3.6333333333333333</v>
      </c>
      <c r="F28" s="82">
        <f t="shared" si="16"/>
        <v>3.6750000000000003</v>
      </c>
      <c r="G28" s="82">
        <f t="shared" si="0"/>
        <v>3.4384615384615382</v>
      </c>
      <c r="H28" s="82">
        <f t="shared" si="1"/>
        <v>3.692307692307693</v>
      </c>
      <c r="I28" s="82">
        <f t="shared" si="2"/>
        <v>4.1769230769230772</v>
      </c>
      <c r="J28" s="82">
        <f t="shared" si="3"/>
        <v>2.6062435897435901</v>
      </c>
      <c r="K28" s="82">
        <v>16</v>
      </c>
      <c r="L28" s="82">
        <f t="shared" si="4"/>
        <v>3.3173547008547013</v>
      </c>
      <c r="M28" s="153"/>
      <c r="N28" s="151">
        <v>4</v>
      </c>
      <c r="O28" s="82">
        <v>1.8</v>
      </c>
      <c r="P28" s="82">
        <v>3.5</v>
      </c>
      <c r="Q28" s="82">
        <v>4</v>
      </c>
      <c r="R28" s="82">
        <v>5</v>
      </c>
      <c r="S28" s="82">
        <v>5</v>
      </c>
      <c r="T28" s="82">
        <v>4</v>
      </c>
      <c r="U28" s="152">
        <f t="shared" si="5"/>
        <v>8.7200000000000006</v>
      </c>
      <c r="V28" s="154">
        <f t="shared" si="6"/>
        <v>3.6333333333333333</v>
      </c>
      <c r="W28" s="155"/>
      <c r="X28" s="82">
        <v>4.5</v>
      </c>
      <c r="Y28" s="82"/>
      <c r="Z28" s="82">
        <v>4.5</v>
      </c>
      <c r="AA28" s="82">
        <v>4.8</v>
      </c>
      <c r="AB28" s="82">
        <v>4</v>
      </c>
      <c r="AC28" s="82">
        <v>5</v>
      </c>
      <c r="AD28" s="82">
        <v>4</v>
      </c>
      <c r="AE28" s="151">
        <f t="shared" si="7"/>
        <v>8.82</v>
      </c>
      <c r="AF28" s="152">
        <f t="shared" si="8"/>
        <v>3.6750000000000003</v>
      </c>
      <c r="AG28" s="151"/>
      <c r="AH28" s="82">
        <v>3.9</v>
      </c>
      <c r="AI28" s="82">
        <v>2</v>
      </c>
      <c r="AJ28" s="82">
        <v>4</v>
      </c>
      <c r="AK28" s="82">
        <v>2</v>
      </c>
      <c r="AL28" s="82">
        <v>4.8</v>
      </c>
      <c r="AM28" s="82">
        <v>5</v>
      </c>
      <c r="AN28" s="82">
        <v>4</v>
      </c>
      <c r="AO28" s="82">
        <f t="shared" si="9"/>
        <v>8.94</v>
      </c>
      <c r="AP28" s="152">
        <f t="shared" si="10"/>
        <v>3.4384615384615382</v>
      </c>
      <c r="AQ28" s="151"/>
      <c r="AR28" s="151">
        <v>4</v>
      </c>
      <c r="AS28" s="82">
        <v>2</v>
      </c>
      <c r="AT28" s="82">
        <v>4</v>
      </c>
      <c r="AU28" s="82">
        <v>3.5</v>
      </c>
      <c r="AV28" s="82">
        <v>4.5</v>
      </c>
      <c r="AW28" s="82">
        <v>5</v>
      </c>
      <c r="AX28" s="82">
        <v>4</v>
      </c>
      <c r="AY28" s="82">
        <f t="shared" si="11"/>
        <v>9.6000000000000014</v>
      </c>
      <c r="AZ28" s="152">
        <f t="shared" si="12"/>
        <v>3.692307692307693</v>
      </c>
      <c r="BA28" s="151"/>
      <c r="BB28" s="82">
        <v>4.5</v>
      </c>
      <c r="BC28" s="82">
        <v>4</v>
      </c>
      <c r="BD28" s="82">
        <v>4</v>
      </c>
      <c r="BE28" s="82">
        <v>4</v>
      </c>
      <c r="BF28" s="82">
        <v>4.2</v>
      </c>
      <c r="BG28" s="82">
        <v>4.8</v>
      </c>
      <c r="BH28" s="82">
        <v>4</v>
      </c>
      <c r="BI28" s="82">
        <f t="shared" si="13"/>
        <v>10.860000000000001</v>
      </c>
      <c r="BJ28" s="152">
        <f t="shared" si="14"/>
        <v>4.1769230769230772</v>
      </c>
    </row>
    <row r="29" spans="1:62" s="6" customFormat="1">
      <c r="B29" s="82">
        <v>83400252009</v>
      </c>
      <c r="C29" s="82" t="s">
        <v>173</v>
      </c>
      <c r="D29" s="151"/>
      <c r="E29" s="82">
        <f t="shared" si="15"/>
        <v>4.0249999999999995</v>
      </c>
      <c r="F29" s="82">
        <f t="shared" si="16"/>
        <v>3.4583333333333335</v>
      </c>
      <c r="G29" s="82">
        <f t="shared" si="0"/>
        <v>3.3461538461538463</v>
      </c>
      <c r="H29" s="82">
        <f t="shared" si="1"/>
        <v>3.2538461538461538</v>
      </c>
      <c r="I29" s="82">
        <f t="shared" si="2"/>
        <v>4.2846153846153845</v>
      </c>
      <c r="J29" s="82">
        <f t="shared" si="3"/>
        <v>2.5715128205128202</v>
      </c>
      <c r="K29" s="82">
        <v>20</v>
      </c>
      <c r="L29" s="82">
        <f t="shared" si="4"/>
        <v>3.460401709401709</v>
      </c>
      <c r="M29" s="153"/>
      <c r="N29" s="151">
        <v>3.8</v>
      </c>
      <c r="O29" s="82">
        <v>2.8</v>
      </c>
      <c r="P29" s="82">
        <v>4.8</v>
      </c>
      <c r="Q29" s="82">
        <v>4.8</v>
      </c>
      <c r="R29" s="82">
        <v>4</v>
      </c>
      <c r="S29" s="82">
        <v>4.8</v>
      </c>
      <c r="T29" s="82">
        <v>4.3</v>
      </c>
      <c r="U29" s="152">
        <f t="shared" si="5"/>
        <v>9.6599999999999984</v>
      </c>
      <c r="V29" s="154">
        <f t="shared" si="6"/>
        <v>4.0249999999999995</v>
      </c>
      <c r="W29" s="155"/>
      <c r="X29" s="82">
        <v>4</v>
      </c>
      <c r="Y29" s="82">
        <v>0.5</v>
      </c>
      <c r="Z29" s="82">
        <v>4</v>
      </c>
      <c r="AA29" s="82">
        <v>3.8</v>
      </c>
      <c r="AB29" s="82">
        <v>3.8</v>
      </c>
      <c r="AC29" s="82">
        <v>5</v>
      </c>
      <c r="AD29" s="82">
        <v>4.3</v>
      </c>
      <c r="AE29" s="151">
        <f t="shared" si="7"/>
        <v>8.3000000000000007</v>
      </c>
      <c r="AF29" s="152">
        <f t="shared" si="8"/>
        <v>3.4583333333333335</v>
      </c>
      <c r="AG29" s="151"/>
      <c r="AH29" s="82">
        <v>4</v>
      </c>
      <c r="AI29" s="82">
        <v>1.5</v>
      </c>
      <c r="AJ29" s="82">
        <v>4</v>
      </c>
      <c r="AK29" s="82">
        <v>1.5</v>
      </c>
      <c r="AL29" s="82">
        <v>3.8</v>
      </c>
      <c r="AM29" s="82">
        <v>4.5999999999999996</v>
      </c>
      <c r="AN29" s="82">
        <v>4.3</v>
      </c>
      <c r="AO29" s="82">
        <f t="shared" si="9"/>
        <v>8.6999999999999993</v>
      </c>
      <c r="AP29" s="152">
        <f t="shared" si="10"/>
        <v>3.3461538461538463</v>
      </c>
      <c r="AQ29" s="151"/>
      <c r="AR29" s="151">
        <v>3.8</v>
      </c>
      <c r="AS29" s="82">
        <v>1</v>
      </c>
      <c r="AT29" s="82">
        <v>4</v>
      </c>
      <c r="AU29" s="82">
        <v>2</v>
      </c>
      <c r="AV29" s="82">
        <v>5</v>
      </c>
      <c r="AW29" s="82">
        <v>4</v>
      </c>
      <c r="AX29" s="82">
        <v>4.3</v>
      </c>
      <c r="AY29" s="82">
        <f t="shared" si="11"/>
        <v>8.4599999999999991</v>
      </c>
      <c r="AZ29" s="152">
        <f t="shared" si="12"/>
        <v>3.2538461538461538</v>
      </c>
      <c r="BA29" s="151"/>
      <c r="BB29" s="82">
        <v>4</v>
      </c>
      <c r="BC29" s="82">
        <v>4.3</v>
      </c>
      <c r="BD29" s="82">
        <v>4.3</v>
      </c>
      <c r="BE29" s="82">
        <v>4.3</v>
      </c>
      <c r="BF29" s="82"/>
      <c r="BG29" s="82">
        <v>5</v>
      </c>
      <c r="BH29" s="82">
        <v>4.3</v>
      </c>
      <c r="BI29" s="82">
        <f t="shared" si="13"/>
        <v>11.139999999999999</v>
      </c>
      <c r="BJ29" s="152">
        <f t="shared" si="14"/>
        <v>4.2846153846153845</v>
      </c>
    </row>
    <row r="30" spans="1:62" s="6" customFormat="1">
      <c r="B30" s="82">
        <v>83450612008</v>
      </c>
      <c r="C30" s="82" t="s">
        <v>174</v>
      </c>
      <c r="D30" s="151"/>
      <c r="E30" s="82">
        <f t="shared" si="15"/>
        <v>3.5583333333333331</v>
      </c>
      <c r="F30" s="82">
        <f t="shared" si="16"/>
        <v>3.125</v>
      </c>
      <c r="G30" s="82">
        <f t="shared" si="0"/>
        <v>3.4538461538461545</v>
      </c>
      <c r="H30" s="82">
        <f t="shared" si="1"/>
        <v>3.692307692307693</v>
      </c>
      <c r="I30" s="82">
        <f t="shared" si="2"/>
        <v>4.0615384615384622</v>
      </c>
      <c r="J30" s="82">
        <f t="shared" si="3"/>
        <v>2.5047435897435895</v>
      </c>
      <c r="K30" s="82">
        <v>14</v>
      </c>
      <c r="L30" s="82">
        <f t="shared" si="4"/>
        <v>3.1269658119658117</v>
      </c>
      <c r="M30" s="153"/>
      <c r="N30" s="151">
        <v>4</v>
      </c>
      <c r="O30" s="82">
        <v>1.2</v>
      </c>
      <c r="P30" s="82">
        <v>3.9</v>
      </c>
      <c r="Q30" s="82">
        <v>3.5</v>
      </c>
      <c r="R30" s="82">
        <v>5</v>
      </c>
      <c r="S30" s="82">
        <v>5</v>
      </c>
      <c r="T30" s="82">
        <v>4</v>
      </c>
      <c r="U30" s="152">
        <f t="shared" si="5"/>
        <v>8.5399999999999991</v>
      </c>
      <c r="V30" s="154">
        <f t="shared" si="6"/>
        <v>3.5583333333333331</v>
      </c>
      <c r="W30" s="155"/>
      <c r="X30" s="82">
        <v>3.3</v>
      </c>
      <c r="Y30" s="82">
        <v>2</v>
      </c>
      <c r="Z30" s="82">
        <v>3.8</v>
      </c>
      <c r="AA30" s="82">
        <v>2</v>
      </c>
      <c r="AB30" s="82">
        <v>4</v>
      </c>
      <c r="AC30" s="82">
        <v>5</v>
      </c>
      <c r="AD30" s="82">
        <v>4</v>
      </c>
      <c r="AE30" s="151">
        <f t="shared" si="7"/>
        <v>7.5</v>
      </c>
      <c r="AF30" s="152">
        <f t="shared" si="8"/>
        <v>3.125</v>
      </c>
      <c r="AG30" s="151"/>
      <c r="AH30" s="82">
        <v>3.7</v>
      </c>
      <c r="AI30" s="82">
        <v>2</v>
      </c>
      <c r="AJ30" s="82">
        <v>4.3</v>
      </c>
      <c r="AK30" s="82">
        <v>2.2000000000000002</v>
      </c>
      <c r="AL30" s="82">
        <v>4.5</v>
      </c>
      <c r="AM30" s="82">
        <v>4.8</v>
      </c>
      <c r="AN30" s="82">
        <v>4</v>
      </c>
      <c r="AO30" s="82">
        <f t="shared" si="9"/>
        <v>8.98</v>
      </c>
      <c r="AP30" s="152">
        <f t="shared" si="10"/>
        <v>3.4538461538461545</v>
      </c>
      <c r="AQ30" s="151"/>
      <c r="AR30" s="151">
        <v>4</v>
      </c>
      <c r="AS30" s="82">
        <v>2</v>
      </c>
      <c r="AT30" s="82">
        <v>4</v>
      </c>
      <c r="AU30" s="82">
        <v>3.5</v>
      </c>
      <c r="AV30" s="82">
        <v>4</v>
      </c>
      <c r="AW30" s="82">
        <v>5</v>
      </c>
      <c r="AX30" s="82">
        <v>4</v>
      </c>
      <c r="AY30" s="82">
        <f t="shared" si="11"/>
        <v>9.6000000000000014</v>
      </c>
      <c r="AZ30" s="152">
        <f t="shared" si="12"/>
        <v>3.692307692307693</v>
      </c>
      <c r="BA30" s="151"/>
      <c r="BB30" s="82">
        <v>4</v>
      </c>
      <c r="BC30" s="82">
        <v>4</v>
      </c>
      <c r="BD30" s="82">
        <v>4</v>
      </c>
      <c r="BE30" s="82">
        <v>4</v>
      </c>
      <c r="BF30" s="82">
        <v>4.5</v>
      </c>
      <c r="BG30" s="82">
        <v>4.8</v>
      </c>
      <c r="BH30" s="82">
        <v>4</v>
      </c>
      <c r="BI30" s="82">
        <f t="shared" si="13"/>
        <v>10.56</v>
      </c>
      <c r="BJ30" s="152">
        <f t="shared" si="14"/>
        <v>4.0615384615384622</v>
      </c>
    </row>
    <row r="31" spans="1:62" s="6" customFormat="1">
      <c r="B31" s="82">
        <v>83400282009</v>
      </c>
      <c r="C31" s="82" t="s">
        <v>175</v>
      </c>
      <c r="D31" s="151"/>
      <c r="E31" s="82">
        <f t="shared" si="15"/>
        <v>3.7666666666666662</v>
      </c>
      <c r="F31" s="82">
        <f t="shared" si="16"/>
        <v>3.0060000000000002</v>
      </c>
      <c r="G31" s="82">
        <f t="shared" si="0"/>
        <v>3.6846153846153844</v>
      </c>
      <c r="H31" s="82">
        <f t="shared" si="1"/>
        <v>3.7615384615384615</v>
      </c>
      <c r="I31" s="82">
        <f t="shared" si="2"/>
        <v>4.476923076923077</v>
      </c>
      <c r="J31" s="82">
        <f t="shared" si="3"/>
        <v>2.6174041025641017</v>
      </c>
      <c r="K31" s="82">
        <v>10</v>
      </c>
      <c r="L31" s="82">
        <f t="shared" si="4"/>
        <v>3.0618485470085464</v>
      </c>
      <c r="M31" s="153"/>
      <c r="N31" s="151">
        <v>3.8</v>
      </c>
      <c r="O31" s="82">
        <v>2.8</v>
      </c>
      <c r="P31" s="82">
        <v>3.8</v>
      </c>
      <c r="Q31" s="82">
        <v>2.5</v>
      </c>
      <c r="R31" s="82">
        <v>4</v>
      </c>
      <c r="S31" s="82">
        <v>4.7</v>
      </c>
      <c r="T31" s="82">
        <v>4.7</v>
      </c>
      <c r="U31" s="152">
        <f t="shared" si="5"/>
        <v>9.0399999999999991</v>
      </c>
      <c r="V31" s="154">
        <f t="shared" si="6"/>
        <v>3.7666666666666662</v>
      </c>
      <c r="W31" s="155"/>
      <c r="X31" s="82">
        <v>3.7</v>
      </c>
      <c r="Y31" s="82">
        <v>1</v>
      </c>
      <c r="Z31" s="82">
        <v>3.5</v>
      </c>
      <c r="AA31" s="82">
        <v>1.5</v>
      </c>
      <c r="AB31" s="82">
        <v>4.5</v>
      </c>
      <c r="AC31" s="82">
        <v>4.5999999999999996</v>
      </c>
      <c r="AD31" s="82">
        <v>4.7</v>
      </c>
      <c r="AE31" s="151">
        <f t="shared" si="7"/>
        <v>7.2144000000000013</v>
      </c>
      <c r="AF31" s="152">
        <f t="shared" si="8"/>
        <v>3.0060000000000002</v>
      </c>
      <c r="AG31" s="151"/>
      <c r="AH31" s="82">
        <v>4</v>
      </c>
      <c r="AI31" s="82">
        <v>1.5</v>
      </c>
      <c r="AJ31" s="82">
        <v>4.4000000000000004</v>
      </c>
      <c r="AK31" s="82">
        <v>2.8</v>
      </c>
      <c r="AL31" s="82">
        <v>5</v>
      </c>
      <c r="AM31" s="82">
        <v>4.4000000000000004</v>
      </c>
      <c r="AN31" s="82">
        <v>4.7</v>
      </c>
      <c r="AO31" s="82">
        <f t="shared" si="9"/>
        <v>9.58</v>
      </c>
      <c r="AP31" s="152">
        <f t="shared" si="10"/>
        <v>3.6846153846153844</v>
      </c>
      <c r="AQ31" s="151"/>
      <c r="AR31" s="151">
        <v>3.8</v>
      </c>
      <c r="AS31" s="82">
        <v>2.5</v>
      </c>
      <c r="AT31" s="82">
        <v>3.9</v>
      </c>
      <c r="AU31" s="82">
        <v>2.8</v>
      </c>
      <c r="AV31" s="82">
        <v>5</v>
      </c>
      <c r="AW31" s="82">
        <v>5</v>
      </c>
      <c r="AX31" s="82">
        <v>4.7</v>
      </c>
      <c r="AY31" s="82">
        <f t="shared" si="11"/>
        <v>9.7799999999999994</v>
      </c>
      <c r="AZ31" s="152">
        <f t="shared" si="12"/>
        <v>3.7615384615384615</v>
      </c>
      <c r="BA31" s="151"/>
      <c r="BB31" s="82">
        <v>3.7</v>
      </c>
      <c r="BC31" s="82">
        <v>4.7</v>
      </c>
      <c r="BD31" s="82">
        <v>4.7</v>
      </c>
      <c r="BE31" s="82">
        <v>4.7</v>
      </c>
      <c r="BF31" s="82">
        <v>4.5</v>
      </c>
      <c r="BG31" s="82">
        <v>4.8</v>
      </c>
      <c r="BH31" s="82">
        <v>4.7</v>
      </c>
      <c r="BI31" s="82">
        <f t="shared" si="13"/>
        <v>11.64</v>
      </c>
      <c r="BJ31" s="152">
        <f t="shared" si="14"/>
        <v>4.476923076923077</v>
      </c>
    </row>
    <row r="32" spans="1:62" s="6" customFormat="1">
      <c r="B32" s="82">
        <v>83400292009</v>
      </c>
      <c r="C32" s="82" t="s">
        <v>176</v>
      </c>
      <c r="D32" s="151"/>
      <c r="E32" s="82">
        <f t="shared" si="15"/>
        <v>3.7133333333333334</v>
      </c>
      <c r="F32" s="82">
        <f t="shared" si="16"/>
        <v>3.8416666666666668</v>
      </c>
      <c r="G32" s="82">
        <f t="shared" si="0"/>
        <v>3.6076923076923082</v>
      </c>
      <c r="H32" s="82">
        <f t="shared" si="1"/>
        <v>3.6461538461538465</v>
      </c>
      <c r="I32" s="82">
        <f t="shared" si="2"/>
        <v>4.1923076923076925</v>
      </c>
      <c r="J32" s="82">
        <f t="shared" si="3"/>
        <v>2.6601615384615385</v>
      </c>
      <c r="K32" s="82">
        <v>11</v>
      </c>
      <c r="L32" s="82">
        <f t="shared" si="4"/>
        <v>3.1490504273504274</v>
      </c>
      <c r="M32" s="153"/>
      <c r="N32" s="151">
        <v>4</v>
      </c>
      <c r="O32" s="82">
        <v>1.2</v>
      </c>
      <c r="P32" s="82">
        <v>4.83</v>
      </c>
      <c r="Q32" s="82">
        <v>3.5</v>
      </c>
      <c r="R32" s="82">
        <v>5</v>
      </c>
      <c r="S32" s="82">
        <v>3.5</v>
      </c>
      <c r="T32" s="82">
        <v>4</v>
      </c>
      <c r="U32" s="152">
        <f t="shared" si="5"/>
        <v>8.9120000000000008</v>
      </c>
      <c r="V32" s="154">
        <f t="shared" si="6"/>
        <v>3.7133333333333334</v>
      </c>
      <c r="W32" s="155"/>
      <c r="X32" s="82">
        <v>4.8</v>
      </c>
      <c r="Y32" s="82">
        <v>1</v>
      </c>
      <c r="Z32" s="82">
        <v>4.8499999999999996</v>
      </c>
      <c r="AA32" s="82">
        <v>4</v>
      </c>
      <c r="AB32" s="82">
        <v>4</v>
      </c>
      <c r="AC32" s="82">
        <v>5</v>
      </c>
      <c r="AD32" s="82">
        <v>4</v>
      </c>
      <c r="AE32" s="151">
        <f t="shared" si="7"/>
        <v>9.2200000000000006</v>
      </c>
      <c r="AF32" s="152">
        <f t="shared" si="8"/>
        <v>3.8416666666666668</v>
      </c>
      <c r="AG32" s="151"/>
      <c r="AH32" s="82">
        <v>4</v>
      </c>
      <c r="AI32" s="82">
        <v>2</v>
      </c>
      <c r="AJ32" s="82">
        <v>4.8499999999999996</v>
      </c>
      <c r="AK32" s="82">
        <v>2.2000000000000002</v>
      </c>
      <c r="AL32" s="82">
        <v>4.5</v>
      </c>
      <c r="AM32" s="82">
        <v>4.8</v>
      </c>
      <c r="AN32" s="82">
        <v>4</v>
      </c>
      <c r="AO32" s="82">
        <f t="shared" si="9"/>
        <v>9.3800000000000008</v>
      </c>
      <c r="AP32" s="152">
        <f t="shared" si="10"/>
        <v>3.6076923076923082</v>
      </c>
      <c r="AQ32" s="151"/>
      <c r="AR32" s="151">
        <v>4</v>
      </c>
      <c r="AS32" s="82">
        <v>1.5</v>
      </c>
      <c r="AT32" s="82">
        <v>4.2</v>
      </c>
      <c r="AU32" s="82">
        <v>3.5</v>
      </c>
      <c r="AV32" s="82">
        <v>4</v>
      </c>
      <c r="AW32" s="82">
        <v>5</v>
      </c>
      <c r="AX32" s="82">
        <v>4</v>
      </c>
      <c r="AY32" s="82">
        <f t="shared" si="11"/>
        <v>9.48</v>
      </c>
      <c r="AZ32" s="152">
        <f t="shared" si="12"/>
        <v>3.6461538461538465</v>
      </c>
      <c r="BA32" s="151"/>
      <c r="BB32" s="82">
        <v>4.5</v>
      </c>
      <c r="BC32" s="82">
        <v>4</v>
      </c>
      <c r="BD32" s="82">
        <v>4</v>
      </c>
      <c r="BE32" s="82">
        <v>4</v>
      </c>
      <c r="BF32" s="82"/>
      <c r="BG32" s="82">
        <v>5</v>
      </c>
      <c r="BH32" s="82">
        <v>4</v>
      </c>
      <c r="BI32" s="82">
        <f t="shared" si="13"/>
        <v>10.9</v>
      </c>
      <c r="BJ32" s="152">
        <f t="shared" si="14"/>
        <v>4.1923076923076925</v>
      </c>
    </row>
    <row r="33" spans="2:62" s="6" customFormat="1">
      <c r="B33" s="82">
        <v>83400302009</v>
      </c>
      <c r="C33" s="82" t="s">
        <v>177</v>
      </c>
      <c r="D33" s="151"/>
      <c r="E33" s="82">
        <f t="shared" si="15"/>
        <v>3.8416666666666663</v>
      </c>
      <c r="F33" s="82">
        <f t="shared" si="16"/>
        <v>2.9083333333333337</v>
      </c>
      <c r="G33" s="82">
        <f t="shared" si="0"/>
        <v>3.3461538461538463</v>
      </c>
      <c r="H33" s="82">
        <f t="shared" si="1"/>
        <v>3.3</v>
      </c>
      <c r="I33" s="82">
        <f t="shared" si="2"/>
        <v>4.2384615384615376</v>
      </c>
      <c r="J33" s="82">
        <f t="shared" si="3"/>
        <v>2.4688461538461537</v>
      </c>
      <c r="K33" s="82">
        <v>19</v>
      </c>
      <c r="L33" s="82">
        <f t="shared" si="4"/>
        <v>3.3132905982905982</v>
      </c>
      <c r="M33" s="153"/>
      <c r="N33" s="151">
        <v>4</v>
      </c>
      <c r="O33" s="82">
        <v>2.8</v>
      </c>
      <c r="P33" s="82">
        <v>3.9</v>
      </c>
      <c r="Q33" s="82">
        <v>2.8</v>
      </c>
      <c r="R33" s="82">
        <v>5</v>
      </c>
      <c r="S33" s="82">
        <v>4.8</v>
      </c>
      <c r="T33" s="82">
        <v>4.3</v>
      </c>
      <c r="U33" s="152">
        <f t="shared" si="5"/>
        <v>9.2199999999999989</v>
      </c>
      <c r="V33" s="154">
        <f t="shared" si="6"/>
        <v>3.8416666666666663</v>
      </c>
      <c r="W33" s="155"/>
      <c r="X33" s="82">
        <v>3.8</v>
      </c>
      <c r="Y33" s="82">
        <v>0.5</v>
      </c>
      <c r="Z33" s="82">
        <v>4.3</v>
      </c>
      <c r="AA33" s="82">
        <v>0.5</v>
      </c>
      <c r="AB33" s="82">
        <v>3.8</v>
      </c>
      <c r="AC33" s="82">
        <v>5</v>
      </c>
      <c r="AD33" s="82">
        <v>4.3</v>
      </c>
      <c r="AE33" s="151">
        <f t="shared" si="7"/>
        <v>6.98</v>
      </c>
      <c r="AF33" s="152">
        <f t="shared" si="8"/>
        <v>2.9083333333333337</v>
      </c>
      <c r="AG33" s="151"/>
      <c r="AH33" s="82">
        <v>4.2</v>
      </c>
      <c r="AI33" s="82">
        <v>1.5</v>
      </c>
      <c r="AJ33" s="82">
        <v>4</v>
      </c>
      <c r="AK33" s="82">
        <v>1.5</v>
      </c>
      <c r="AL33" s="82">
        <v>5</v>
      </c>
      <c r="AM33" s="82">
        <v>4</v>
      </c>
      <c r="AN33" s="82">
        <v>4.3</v>
      </c>
      <c r="AO33" s="82">
        <f t="shared" si="9"/>
        <v>8.6999999999999993</v>
      </c>
      <c r="AP33" s="152">
        <f t="shared" si="10"/>
        <v>3.3461538461538463</v>
      </c>
      <c r="AQ33" s="151"/>
      <c r="AR33" s="151">
        <v>4</v>
      </c>
      <c r="AS33" s="82">
        <v>1</v>
      </c>
      <c r="AT33" s="82">
        <v>4</v>
      </c>
      <c r="AU33" s="82">
        <v>2</v>
      </c>
      <c r="AV33" s="82">
        <v>5</v>
      </c>
      <c r="AW33" s="82">
        <v>4</v>
      </c>
      <c r="AX33" s="82">
        <v>4.3</v>
      </c>
      <c r="AY33" s="82">
        <f t="shared" si="11"/>
        <v>8.58</v>
      </c>
      <c r="AZ33" s="152">
        <f t="shared" si="12"/>
        <v>3.3</v>
      </c>
      <c r="BA33" s="151"/>
      <c r="BB33" s="82">
        <v>3.8</v>
      </c>
      <c r="BC33" s="82">
        <v>4.3</v>
      </c>
      <c r="BD33" s="82">
        <v>4.3</v>
      </c>
      <c r="BE33" s="82">
        <v>4.3</v>
      </c>
      <c r="BF33" s="82"/>
      <c r="BG33" s="82">
        <v>5</v>
      </c>
      <c r="BH33" s="82">
        <v>4.3</v>
      </c>
      <c r="BI33" s="82">
        <f t="shared" si="13"/>
        <v>11.02</v>
      </c>
      <c r="BJ33" s="152">
        <f t="shared" si="14"/>
        <v>4.2384615384615376</v>
      </c>
    </row>
    <row r="34" spans="2:62" s="6" customFormat="1">
      <c r="B34" s="82">
        <v>83400332009</v>
      </c>
      <c r="C34" s="82" t="s">
        <v>178</v>
      </c>
      <c r="D34" s="151"/>
      <c r="E34" s="82">
        <f t="shared" si="15"/>
        <v>3.3583333333333338</v>
      </c>
      <c r="F34" s="82">
        <f t="shared" si="16"/>
        <v>3.4583333333333326</v>
      </c>
      <c r="G34" s="82">
        <f t="shared" si="0"/>
        <v>3.3846153846153841</v>
      </c>
      <c r="H34" s="82">
        <f t="shared" si="1"/>
        <v>3.7846153846153854</v>
      </c>
      <c r="I34" s="82">
        <f t="shared" si="2"/>
        <v>4.0846153846153843</v>
      </c>
      <c r="J34" s="82">
        <f t="shared" si="3"/>
        <v>2.5298717948717941</v>
      </c>
      <c r="K34" s="82">
        <v>20</v>
      </c>
      <c r="L34" s="82">
        <f t="shared" si="4"/>
        <v>3.418760683760683</v>
      </c>
      <c r="M34" s="153"/>
      <c r="N34" s="151">
        <v>4.4000000000000004</v>
      </c>
      <c r="O34" s="82">
        <v>1.8</v>
      </c>
      <c r="P34" s="82">
        <v>3.2</v>
      </c>
      <c r="Q34" s="82">
        <v>0.5</v>
      </c>
      <c r="R34" s="82">
        <v>4.5999999999999996</v>
      </c>
      <c r="S34" s="82">
        <v>4</v>
      </c>
      <c r="T34" s="82">
        <v>4</v>
      </c>
      <c r="U34" s="152">
        <f t="shared" si="5"/>
        <v>8.06</v>
      </c>
      <c r="V34" s="154">
        <f t="shared" si="6"/>
        <v>3.3583333333333338</v>
      </c>
      <c r="W34" s="155"/>
      <c r="X34" s="82">
        <v>4.0999999999999996</v>
      </c>
      <c r="Y34" s="82"/>
      <c r="Z34" s="82">
        <v>3.8</v>
      </c>
      <c r="AA34" s="82">
        <v>4.8</v>
      </c>
      <c r="AB34" s="82">
        <v>4</v>
      </c>
      <c r="AC34" s="82">
        <v>5</v>
      </c>
      <c r="AD34" s="82">
        <v>4</v>
      </c>
      <c r="AE34" s="151">
        <f t="shared" si="7"/>
        <v>8.2999999999999989</v>
      </c>
      <c r="AF34" s="152">
        <f t="shared" si="8"/>
        <v>3.4583333333333326</v>
      </c>
      <c r="AG34" s="151"/>
      <c r="AH34" s="82">
        <v>4.2</v>
      </c>
      <c r="AI34" s="82">
        <v>2</v>
      </c>
      <c r="AJ34" s="82">
        <v>3.8</v>
      </c>
      <c r="AK34" s="82">
        <v>2</v>
      </c>
      <c r="AL34" s="82">
        <v>4.8</v>
      </c>
      <c r="AM34" s="82">
        <v>3.8</v>
      </c>
      <c r="AN34" s="82">
        <v>4</v>
      </c>
      <c r="AO34" s="82">
        <f t="shared" si="9"/>
        <v>8.7999999999999989</v>
      </c>
      <c r="AP34" s="152">
        <f t="shared" si="10"/>
        <v>3.3846153846153841</v>
      </c>
      <c r="AQ34" s="151"/>
      <c r="AR34" s="151">
        <v>4.4000000000000004</v>
      </c>
      <c r="AS34" s="82">
        <v>2</v>
      </c>
      <c r="AT34" s="82">
        <v>4</v>
      </c>
      <c r="AU34" s="82">
        <v>3.5</v>
      </c>
      <c r="AV34" s="82">
        <v>4.5</v>
      </c>
      <c r="AW34" s="82">
        <v>5</v>
      </c>
      <c r="AX34" s="82">
        <v>4</v>
      </c>
      <c r="AY34" s="82">
        <f t="shared" si="11"/>
        <v>9.8400000000000016</v>
      </c>
      <c r="AZ34" s="152">
        <f t="shared" si="12"/>
        <v>3.7846153846153854</v>
      </c>
      <c r="BA34" s="151"/>
      <c r="BB34" s="82">
        <v>4.0999999999999996</v>
      </c>
      <c r="BC34" s="82">
        <v>4</v>
      </c>
      <c r="BD34" s="82">
        <v>4</v>
      </c>
      <c r="BE34" s="82">
        <v>4</v>
      </c>
      <c r="BF34" s="82">
        <v>4.2</v>
      </c>
      <c r="BG34" s="82">
        <v>4.8</v>
      </c>
      <c r="BH34" s="82">
        <v>4</v>
      </c>
      <c r="BI34" s="82">
        <f t="shared" si="13"/>
        <v>10.62</v>
      </c>
      <c r="BJ34" s="152">
        <f t="shared" si="14"/>
        <v>4.0846153846153843</v>
      </c>
    </row>
    <row r="35" spans="2:62" s="6" customFormat="1">
      <c r="B35" s="82">
        <v>83400062008</v>
      </c>
      <c r="C35" s="82" t="s">
        <v>179</v>
      </c>
      <c r="D35" s="151"/>
      <c r="E35" s="82">
        <f t="shared" si="15"/>
        <v>3.7083333333333326</v>
      </c>
      <c r="F35" s="82">
        <f t="shared" si="16"/>
        <v>3.1153333333333326</v>
      </c>
      <c r="G35" s="82">
        <f t="shared" si="0"/>
        <v>3.7153846153846146</v>
      </c>
      <c r="H35" s="82">
        <f t="shared" si="1"/>
        <v>3.3461538461538463</v>
      </c>
      <c r="I35" s="82">
        <f t="shared" si="2"/>
        <v>4.2384615384615376</v>
      </c>
      <c r="J35" s="82">
        <f t="shared" si="3"/>
        <v>2.5373133333333326</v>
      </c>
      <c r="K35" s="82">
        <v>21</v>
      </c>
      <c r="L35" s="82">
        <f t="shared" si="4"/>
        <v>3.4706466666666662</v>
      </c>
      <c r="M35" s="153"/>
      <c r="N35" s="151">
        <v>3</v>
      </c>
      <c r="O35" s="82">
        <v>2</v>
      </c>
      <c r="P35" s="82">
        <v>4.3</v>
      </c>
      <c r="Q35" s="82">
        <v>5</v>
      </c>
      <c r="R35" s="82">
        <v>5</v>
      </c>
      <c r="S35" s="82">
        <v>5</v>
      </c>
      <c r="T35" s="82">
        <v>4.3</v>
      </c>
      <c r="U35" s="152">
        <f t="shared" si="5"/>
        <v>8.8999999999999986</v>
      </c>
      <c r="V35" s="154">
        <f t="shared" si="6"/>
        <v>3.7083333333333326</v>
      </c>
      <c r="W35" s="155"/>
      <c r="X35" s="82">
        <v>3.8</v>
      </c>
      <c r="Y35" s="82">
        <v>1</v>
      </c>
      <c r="Z35" s="82">
        <v>3.8</v>
      </c>
      <c r="AA35" s="82">
        <v>2</v>
      </c>
      <c r="AB35" s="82">
        <v>3.5</v>
      </c>
      <c r="AC35" s="82">
        <v>4.8</v>
      </c>
      <c r="AD35" s="82">
        <v>4.3</v>
      </c>
      <c r="AE35" s="151">
        <f t="shared" si="7"/>
        <v>7.476799999999999</v>
      </c>
      <c r="AF35" s="152">
        <f t="shared" si="8"/>
        <v>3.1153333333333326</v>
      </c>
      <c r="AG35" s="151"/>
      <c r="AH35" s="82">
        <v>3.8</v>
      </c>
      <c r="AI35" s="82">
        <v>1</v>
      </c>
      <c r="AJ35" s="82">
        <v>4</v>
      </c>
      <c r="AK35" s="82">
        <v>4</v>
      </c>
      <c r="AL35" s="82">
        <v>4.5</v>
      </c>
      <c r="AM35" s="82">
        <v>4.8</v>
      </c>
      <c r="AN35" s="82">
        <v>4.7</v>
      </c>
      <c r="AO35" s="82">
        <f t="shared" si="9"/>
        <v>9.6599999999999984</v>
      </c>
      <c r="AP35" s="152">
        <f t="shared" si="10"/>
        <v>3.7153846153846146</v>
      </c>
      <c r="AQ35" s="151"/>
      <c r="AR35" s="151">
        <v>3</v>
      </c>
      <c r="AS35" s="82">
        <v>0.5</v>
      </c>
      <c r="AT35" s="82">
        <v>3.8</v>
      </c>
      <c r="AU35" s="82">
        <v>4</v>
      </c>
      <c r="AV35" s="82">
        <v>5</v>
      </c>
      <c r="AW35" s="82">
        <v>5</v>
      </c>
      <c r="AX35" s="82">
        <v>4.3</v>
      </c>
      <c r="AY35" s="82">
        <f t="shared" si="11"/>
        <v>8.6999999999999993</v>
      </c>
      <c r="AZ35" s="152">
        <f t="shared" si="12"/>
        <v>3.3461538461538463</v>
      </c>
      <c r="BA35" s="151"/>
      <c r="BB35" s="82">
        <v>3.8</v>
      </c>
      <c r="BC35" s="82">
        <v>4.3</v>
      </c>
      <c r="BD35" s="82">
        <v>4.3</v>
      </c>
      <c r="BE35" s="82">
        <v>4.3</v>
      </c>
      <c r="BF35" s="82">
        <v>4.5</v>
      </c>
      <c r="BG35" s="82">
        <v>5</v>
      </c>
      <c r="BH35" s="82">
        <v>4.3</v>
      </c>
      <c r="BI35" s="82">
        <f t="shared" si="13"/>
        <v>11.02</v>
      </c>
      <c r="BJ35" s="152">
        <f t="shared" si="14"/>
        <v>4.2384615384615376</v>
      </c>
    </row>
    <row r="36" spans="2:62" s="200" customFormat="1">
      <c r="B36" s="245">
        <v>83450922007</v>
      </c>
      <c r="C36" s="245" t="s">
        <v>235</v>
      </c>
      <c r="D36" s="250"/>
      <c r="E36" s="245">
        <f t="shared" si="15"/>
        <v>2.6666666666666665</v>
      </c>
      <c r="F36" s="245">
        <f t="shared" si="16"/>
        <v>2.273333333333333</v>
      </c>
      <c r="G36" s="245">
        <f t="shared" si="0"/>
        <v>2.6384615384615384</v>
      </c>
      <c r="H36" s="245">
        <f t="shared" si="1"/>
        <v>2.4000000000000004</v>
      </c>
      <c r="I36" s="245">
        <f t="shared" si="2"/>
        <v>3.7230769230769232</v>
      </c>
      <c r="J36" s="245">
        <f t="shared" si="3"/>
        <v>1.9182153846153844</v>
      </c>
      <c r="K36" s="245">
        <v>13</v>
      </c>
      <c r="L36" s="245">
        <v>3</v>
      </c>
      <c r="M36" s="247"/>
      <c r="N36" s="246">
        <v>3.9</v>
      </c>
      <c r="O36" s="245"/>
      <c r="P36" s="245">
        <v>3</v>
      </c>
      <c r="Q36" s="245"/>
      <c r="R36" s="245">
        <v>3.8</v>
      </c>
      <c r="S36" s="245">
        <v>3</v>
      </c>
      <c r="T36" s="245">
        <v>3.5</v>
      </c>
      <c r="U36" s="248">
        <f t="shared" si="5"/>
        <v>6.4</v>
      </c>
      <c r="V36" s="249">
        <f t="shared" si="6"/>
        <v>2.6666666666666665</v>
      </c>
      <c r="W36" s="250"/>
      <c r="X36" s="245">
        <v>4.3</v>
      </c>
      <c r="Y36" s="245"/>
      <c r="Z36" s="245">
        <v>3.2</v>
      </c>
      <c r="AA36" s="245"/>
      <c r="AB36" s="245">
        <v>3</v>
      </c>
      <c r="AC36" s="245">
        <v>3.8</v>
      </c>
      <c r="AD36" s="245">
        <v>3.5</v>
      </c>
      <c r="AE36" s="246">
        <f t="shared" si="7"/>
        <v>5.4559999999999995</v>
      </c>
      <c r="AF36" s="248">
        <f t="shared" si="8"/>
        <v>2.273333333333333</v>
      </c>
      <c r="AG36" s="246"/>
      <c r="AH36" s="245">
        <v>4</v>
      </c>
      <c r="AI36" s="245"/>
      <c r="AJ36" s="245">
        <v>4</v>
      </c>
      <c r="AK36" s="245"/>
      <c r="AL36" s="245">
        <v>3.5</v>
      </c>
      <c r="AM36" s="245">
        <v>3.8</v>
      </c>
      <c r="AN36" s="245">
        <v>3.5</v>
      </c>
      <c r="AO36" s="245">
        <f t="shared" si="9"/>
        <v>6.8599999999999994</v>
      </c>
      <c r="AP36" s="248">
        <f t="shared" si="10"/>
        <v>2.6384615384615384</v>
      </c>
      <c r="AQ36" s="246"/>
      <c r="AR36" s="246">
        <v>3.9</v>
      </c>
      <c r="AS36" s="245"/>
      <c r="AT36" s="245">
        <v>3</v>
      </c>
      <c r="AU36" s="245"/>
      <c r="AV36" s="245">
        <v>3.5</v>
      </c>
      <c r="AW36" s="245">
        <v>3</v>
      </c>
      <c r="AX36" s="245">
        <v>3.5</v>
      </c>
      <c r="AY36" s="245">
        <f t="shared" si="11"/>
        <v>6.24</v>
      </c>
      <c r="AZ36" s="248">
        <f t="shared" si="12"/>
        <v>2.4000000000000004</v>
      </c>
      <c r="BA36" s="246"/>
      <c r="BB36" s="245">
        <v>4.3</v>
      </c>
      <c r="BC36" s="245">
        <v>3.5</v>
      </c>
      <c r="BD36" s="245">
        <v>3.5</v>
      </c>
      <c r="BE36" s="245">
        <v>3.5</v>
      </c>
      <c r="BF36" s="245">
        <v>3</v>
      </c>
      <c r="BG36" s="245">
        <v>4</v>
      </c>
      <c r="BH36" s="245">
        <v>3.5</v>
      </c>
      <c r="BI36" s="245">
        <f t="shared" si="13"/>
        <v>9.68</v>
      </c>
      <c r="BJ36" s="248">
        <f t="shared" si="14"/>
        <v>3.7230769230769232</v>
      </c>
    </row>
    <row r="37" spans="2:62" s="6" customFormat="1" ht="15.75" thickBot="1">
      <c r="B37" s="82"/>
      <c r="C37" s="82"/>
      <c r="D37" s="155"/>
      <c r="E37" s="82">
        <f t="shared" si="15"/>
        <v>0</v>
      </c>
      <c r="F37" s="82">
        <f t="shared" si="16"/>
        <v>0</v>
      </c>
      <c r="G37" s="82">
        <f t="shared" si="0"/>
        <v>0</v>
      </c>
      <c r="H37" s="82">
        <f t="shared" si="1"/>
        <v>0</v>
      </c>
      <c r="I37" s="82">
        <f t="shared" si="2"/>
        <v>0</v>
      </c>
      <c r="J37" s="82">
        <f t="shared" si="3"/>
        <v>0</v>
      </c>
      <c r="K37" s="82"/>
      <c r="L37" s="82">
        <f t="shared" si="4"/>
        <v>0</v>
      </c>
      <c r="M37" s="153"/>
      <c r="N37" s="168"/>
      <c r="O37" s="169"/>
      <c r="P37" s="169"/>
      <c r="Q37" s="169"/>
      <c r="R37" s="169"/>
      <c r="S37" s="169"/>
      <c r="T37" s="169"/>
      <c r="U37" s="152">
        <f t="shared" si="5"/>
        <v>0</v>
      </c>
      <c r="V37" s="154">
        <f t="shared" si="6"/>
        <v>0</v>
      </c>
      <c r="W37" s="170"/>
      <c r="X37" s="169"/>
      <c r="Y37" s="169"/>
      <c r="Z37" s="169"/>
      <c r="AA37" s="169"/>
      <c r="AB37" s="169"/>
      <c r="AC37" s="169"/>
      <c r="AD37" s="169"/>
      <c r="AE37" s="151">
        <f t="shared" si="7"/>
        <v>0</v>
      </c>
      <c r="AF37" s="152">
        <f t="shared" si="8"/>
        <v>0</v>
      </c>
      <c r="AG37" s="168"/>
      <c r="AH37" s="169"/>
      <c r="AI37" s="169"/>
      <c r="AJ37" s="169"/>
      <c r="AK37" s="169"/>
      <c r="AL37" s="169"/>
      <c r="AM37" s="169"/>
      <c r="AN37" s="169"/>
      <c r="AO37" s="82">
        <f t="shared" si="9"/>
        <v>0</v>
      </c>
      <c r="AP37" s="152">
        <f t="shared" si="10"/>
        <v>0</v>
      </c>
      <c r="AQ37" s="168"/>
      <c r="AR37" s="169"/>
      <c r="AS37" s="169"/>
      <c r="AT37" s="169"/>
      <c r="AU37" s="169"/>
      <c r="AV37" s="169"/>
      <c r="AW37" s="169"/>
      <c r="AX37" s="169"/>
      <c r="AY37" s="82">
        <f t="shared" si="11"/>
        <v>0</v>
      </c>
      <c r="AZ37" s="152">
        <f t="shared" si="12"/>
        <v>0</v>
      </c>
      <c r="BA37" s="168"/>
      <c r="BB37" s="169"/>
      <c r="BC37" s="169"/>
      <c r="BD37" s="169"/>
      <c r="BE37" s="169"/>
      <c r="BF37" s="169"/>
      <c r="BG37" s="169"/>
      <c r="BH37" s="169"/>
      <c r="BI37" s="82">
        <f t="shared" si="13"/>
        <v>0</v>
      </c>
      <c r="BJ37" s="152">
        <f t="shared" si="14"/>
        <v>0</v>
      </c>
    </row>
    <row r="38" spans="2:62" s="156" customFormat="1"/>
    <row r="39" spans="2:62" s="156" customFormat="1"/>
    <row r="40" spans="2:62" s="156" customFormat="1"/>
    <row r="41" spans="2:62" s="156" customFormat="1"/>
    <row r="42" spans="2:62" s="156" customFormat="1"/>
    <row r="43" spans="2:62" s="156" customFormat="1"/>
    <row r="44" spans="2:62" s="156" customFormat="1"/>
    <row r="45" spans="2:62" s="156" customFormat="1"/>
    <row r="46" spans="2:62" s="156" customFormat="1"/>
    <row r="47" spans="2:62" s="156" customFormat="1"/>
    <row r="48" spans="2:62" s="156" customFormat="1"/>
    <row r="49" s="156" customFormat="1"/>
    <row r="50" s="156" customFormat="1"/>
    <row r="51" s="156" customFormat="1"/>
    <row r="52" s="156" customFormat="1"/>
    <row r="53" s="156" customFormat="1"/>
    <row r="54" s="156" customFormat="1"/>
    <row r="55" s="156" customFormat="1"/>
    <row r="56" s="156" customFormat="1"/>
    <row r="57" s="156" customFormat="1"/>
    <row r="58" s="156" customFormat="1"/>
    <row r="59" s="156" customFormat="1"/>
    <row r="60" s="156" customFormat="1"/>
    <row r="61" s="156" customFormat="1"/>
    <row r="62" s="156" customFormat="1"/>
    <row r="63" s="156" customFormat="1"/>
    <row r="64" s="156" customFormat="1"/>
    <row r="65" s="156" customFormat="1"/>
    <row r="66" s="156" customFormat="1"/>
    <row r="67" s="156" customFormat="1"/>
    <row r="68" s="156" customFormat="1"/>
    <row r="69" s="156" customFormat="1"/>
    <row r="70" s="156" customFormat="1"/>
    <row r="71" s="156" customFormat="1"/>
    <row r="72" s="156" customFormat="1"/>
    <row r="73" s="156" customFormat="1"/>
    <row r="74" s="156" customFormat="1"/>
    <row r="75" s="156" customFormat="1"/>
    <row r="76" s="156" customFormat="1"/>
    <row r="77" s="156" customFormat="1"/>
    <row r="78" s="156" customFormat="1"/>
    <row r="79" s="156" customFormat="1"/>
    <row r="80" s="156" customFormat="1"/>
    <row r="81" s="156" customFormat="1"/>
    <row r="82" s="156" customFormat="1"/>
    <row r="83" s="156" customFormat="1"/>
    <row r="84" s="156" customFormat="1"/>
    <row r="85" s="156" customFormat="1"/>
    <row r="86" s="156" customFormat="1"/>
    <row r="87" s="156" customFormat="1"/>
    <row r="88" s="156" customFormat="1"/>
    <row r="89" s="156" customFormat="1"/>
    <row r="90" s="156" customFormat="1"/>
    <row r="91" s="156" customFormat="1"/>
    <row r="92" s="156" customFormat="1"/>
    <row r="93" s="156" customFormat="1"/>
    <row r="94" s="156" customFormat="1"/>
    <row r="95" s="156" customFormat="1"/>
    <row r="96" s="156" customFormat="1"/>
    <row r="97" s="156" customFormat="1"/>
    <row r="98" s="156" customFormat="1"/>
    <row r="99" s="156" customFormat="1"/>
    <row r="100" s="156" customFormat="1"/>
    <row r="101" s="156" customFormat="1"/>
    <row r="102" s="156" customFormat="1"/>
    <row r="103" s="156" customFormat="1"/>
    <row r="104" s="156" customFormat="1"/>
    <row r="105" s="156" customFormat="1"/>
    <row r="106" s="156" customFormat="1"/>
    <row r="107" s="156" customFormat="1"/>
    <row r="108" s="156" customFormat="1"/>
    <row r="109" s="156" customFormat="1"/>
    <row r="110" s="156" customFormat="1"/>
    <row r="111" s="156" customFormat="1"/>
    <row r="112" s="156" customFormat="1"/>
    <row r="113" s="156" customFormat="1"/>
    <row r="114" s="156" customFormat="1"/>
    <row r="115" s="156" customFormat="1"/>
    <row r="116" s="156" customFormat="1"/>
    <row r="117" s="156" customFormat="1"/>
    <row r="118" s="156" customFormat="1"/>
    <row r="119" s="156" customFormat="1"/>
    <row r="120" s="156" customFormat="1"/>
    <row r="121" s="156" customFormat="1"/>
    <row r="122" s="156" customFormat="1"/>
    <row r="123" s="156" customFormat="1"/>
    <row r="124" s="156" customFormat="1"/>
    <row r="125" s="156" customFormat="1"/>
    <row r="126" s="156" customFormat="1"/>
    <row r="127" s="156" customFormat="1"/>
    <row r="128" s="156" customFormat="1"/>
    <row r="129" s="156" customFormat="1"/>
    <row r="130" s="156" customFormat="1"/>
    <row r="131" s="156" customFormat="1"/>
    <row r="132" s="156" customFormat="1"/>
    <row r="133" s="156" customFormat="1"/>
    <row r="134" s="156" customFormat="1"/>
    <row r="135" s="156" customFormat="1"/>
    <row r="136" s="156" customFormat="1"/>
    <row r="137" s="156" customFormat="1"/>
    <row r="138" s="156" customFormat="1"/>
    <row r="139" s="156" customFormat="1"/>
    <row r="140" s="156" customFormat="1"/>
    <row r="141" s="156" customFormat="1"/>
    <row r="142" s="156" customFormat="1"/>
    <row r="143" s="156" customFormat="1"/>
    <row r="144" s="156" customFormat="1"/>
    <row r="145" s="156" customFormat="1"/>
    <row r="146" s="156" customFormat="1"/>
    <row r="147" s="156" customFormat="1"/>
    <row r="148" s="156" customFormat="1"/>
    <row r="149" s="156" customFormat="1"/>
    <row r="150" s="156" customFormat="1"/>
    <row r="151" s="156" customFormat="1"/>
    <row r="152" s="156" customFormat="1"/>
    <row r="153" s="156" customFormat="1"/>
    <row r="154" s="156" customFormat="1"/>
    <row r="155" s="156" customFormat="1"/>
    <row r="156" s="156" customFormat="1"/>
    <row r="157" s="156" customFormat="1"/>
    <row r="158" s="156" customFormat="1"/>
    <row r="159" s="156" customFormat="1"/>
    <row r="160" s="156" customFormat="1"/>
    <row r="161" s="156" customFormat="1"/>
    <row r="162" s="156" customFormat="1"/>
    <row r="163" s="156" customFormat="1"/>
    <row r="164" s="156" customFormat="1"/>
    <row r="165" s="156" customFormat="1"/>
    <row r="166" s="156" customFormat="1"/>
    <row r="167" s="156" customFormat="1"/>
    <row r="168" s="156" customFormat="1"/>
    <row r="169" s="156" customFormat="1"/>
    <row r="170" s="156" customFormat="1"/>
    <row r="171" s="156" customFormat="1"/>
    <row r="172" s="156" customFormat="1"/>
    <row r="173" s="156" customFormat="1"/>
    <row r="174" s="156" customFormat="1"/>
    <row r="175" s="156" customFormat="1"/>
    <row r="176" s="156" customFormat="1"/>
    <row r="177" s="156" customFormat="1"/>
    <row r="178" s="156" customFormat="1"/>
    <row r="179" s="156" customFormat="1"/>
    <row r="180" s="156" customFormat="1"/>
    <row r="181" s="156" customFormat="1"/>
    <row r="182" s="156" customFormat="1"/>
    <row r="183" s="156" customFormat="1"/>
    <row r="184" s="156" customFormat="1"/>
    <row r="185" s="156" customFormat="1"/>
    <row r="186" s="156" customFormat="1"/>
    <row r="187" s="156" customFormat="1"/>
    <row r="188" s="156" customFormat="1"/>
    <row r="189" s="156" customForma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BIOLOGIA 1</vt:lpstr>
      <vt:lpstr>BIOLOGIA 3</vt:lpstr>
      <vt:lpstr>COMPORTAMIENTO</vt:lpstr>
      <vt:lpstr>BIOLOGIA2</vt:lpstr>
      <vt:lpstr>BIOLOGIAKENNEDY</vt:lpstr>
      <vt:lpstr>VIDA Y M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2011-03-11T21:18:51Z</dcterms:created>
  <dcterms:modified xsi:type="dcterms:W3CDTF">2011-07-11T23:34:35Z</dcterms:modified>
</cp:coreProperties>
</file>