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600" windowHeight="9240" activeTab="3"/>
  </bookViews>
  <sheets>
    <sheet name="BIO-VEGETAL" sheetId="1" r:id="rId1"/>
    <sheet name="BIO-ANIMAL" sheetId="2" r:id="rId2"/>
    <sheet name="VIDA-1" sheetId="3" r:id="rId3"/>
    <sheet name="VIDA-2" sheetId="4" r:id="rId4"/>
  </sheets>
  <calcPr calcId="145621"/>
</workbook>
</file>

<file path=xl/calcChain.xml><?xml version="1.0" encoding="utf-8"?>
<calcChain xmlns="http://schemas.openxmlformats.org/spreadsheetml/2006/main">
  <c r="E6" i="1" l="1"/>
  <c r="H6" i="1"/>
  <c r="H12" i="4"/>
  <c r="H24" i="4"/>
  <c r="H6" i="4"/>
  <c r="H6" i="3"/>
  <c r="E6" i="3"/>
  <c r="H25" i="4" l="1"/>
  <c r="H26" i="4"/>
  <c r="H27" i="4"/>
  <c r="H28" i="4"/>
  <c r="H29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6" i="4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7" i="1"/>
  <c r="N8" i="1"/>
  <c r="N9" i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41" i="3" l="1"/>
  <c r="H12" i="1" l="1"/>
  <c r="H15" i="1"/>
  <c r="H16" i="1"/>
  <c r="H19" i="1"/>
  <c r="H20" i="1"/>
  <c r="H24" i="1"/>
  <c r="E7" i="1"/>
  <c r="H7" i="1" s="1"/>
  <c r="E8" i="1"/>
  <c r="H8" i="1" s="1"/>
  <c r="E10" i="1"/>
  <c r="H10" i="1" s="1"/>
  <c r="E12" i="1"/>
  <c r="E13" i="1"/>
  <c r="H13" i="1" s="1"/>
  <c r="E15" i="1"/>
  <c r="E16" i="1"/>
  <c r="E18" i="1"/>
  <c r="H18" i="1" s="1"/>
  <c r="E19" i="1"/>
  <c r="E20" i="1"/>
  <c r="E21" i="1"/>
  <c r="H21" i="1" s="1"/>
  <c r="E24" i="1"/>
  <c r="E25" i="1"/>
  <c r="H25" i="1" s="1"/>
  <c r="E26" i="1"/>
  <c r="AR23" i="2" l="1"/>
  <c r="AL13" i="1"/>
  <c r="AR13" i="1"/>
  <c r="Z9" i="1"/>
  <c r="P30" i="4" l="1"/>
  <c r="P31" i="4"/>
  <c r="AR46" i="1"/>
  <c r="AR47" i="1"/>
  <c r="AL46" i="1"/>
  <c r="AL47" i="1"/>
  <c r="AF46" i="1"/>
  <c r="AF47" i="1"/>
  <c r="Z46" i="1"/>
  <c r="Z47" i="1"/>
  <c r="T46" i="1"/>
  <c r="T47" i="1"/>
  <c r="N46" i="1"/>
  <c r="N47" i="1"/>
  <c r="N43" i="1"/>
  <c r="N44" i="1"/>
  <c r="N45" i="1"/>
  <c r="T43" i="1"/>
  <c r="T44" i="1"/>
  <c r="T45" i="1"/>
  <c r="Z43" i="1"/>
  <c r="Z44" i="1"/>
  <c r="Z45" i="1"/>
  <c r="AF43" i="1"/>
  <c r="AF44" i="1"/>
  <c r="AF45" i="1"/>
  <c r="AL43" i="1"/>
  <c r="AL44" i="1"/>
  <c r="AL45" i="1"/>
  <c r="AR43" i="1"/>
  <c r="AR44" i="1"/>
  <c r="AR45" i="1"/>
  <c r="E45" i="1" l="1"/>
  <c r="H45" i="1" s="1"/>
  <c r="E46" i="1"/>
  <c r="H46" i="1" s="1"/>
  <c r="E44" i="1"/>
  <c r="H44" i="1" s="1"/>
  <c r="E43" i="1"/>
  <c r="H43" i="1" s="1"/>
  <c r="E47" i="1"/>
  <c r="H47" i="1" s="1"/>
  <c r="AT31" i="4"/>
  <c r="AN31" i="4"/>
  <c r="AH31" i="4"/>
  <c r="AB31" i="4"/>
  <c r="V31" i="4"/>
  <c r="E31" i="4" s="1"/>
  <c r="H31" i="4" s="1"/>
  <c r="AT30" i="4"/>
  <c r="AN30" i="4"/>
  <c r="AH30" i="4"/>
  <c r="AB30" i="4"/>
  <c r="V30" i="4"/>
  <c r="E30" i="4" s="1"/>
  <c r="H30" i="4" s="1"/>
  <c r="AT29" i="4"/>
  <c r="AN29" i="4"/>
  <c r="AH29" i="4"/>
  <c r="AB29" i="4"/>
  <c r="V29" i="4"/>
  <c r="E29" i="4" s="1"/>
  <c r="AT28" i="4"/>
  <c r="AN28" i="4"/>
  <c r="AH28" i="4"/>
  <c r="AB28" i="4"/>
  <c r="V28" i="4"/>
  <c r="E28" i="4" s="1"/>
  <c r="AT27" i="4"/>
  <c r="AN27" i="4"/>
  <c r="AH27" i="4"/>
  <c r="AB27" i="4"/>
  <c r="V27" i="4"/>
  <c r="E27" i="4" s="1"/>
  <c r="AT26" i="4"/>
  <c r="AN26" i="4"/>
  <c r="AH26" i="4"/>
  <c r="AB26" i="4"/>
  <c r="V26" i="4"/>
  <c r="E26" i="4" s="1"/>
  <c r="AT25" i="4"/>
  <c r="AN25" i="4"/>
  <c r="AH25" i="4"/>
  <c r="AB25" i="4"/>
  <c r="V25" i="4"/>
  <c r="E25" i="4" s="1"/>
  <c r="AT24" i="4"/>
  <c r="AN24" i="4"/>
  <c r="AH24" i="4"/>
  <c r="AB24" i="4"/>
  <c r="V24" i="4"/>
  <c r="E24" i="4" s="1"/>
  <c r="AT23" i="4"/>
  <c r="AN23" i="4"/>
  <c r="AH23" i="4"/>
  <c r="AB23" i="4"/>
  <c r="V23" i="4"/>
  <c r="AT22" i="4"/>
  <c r="AN22" i="4"/>
  <c r="AH22" i="4"/>
  <c r="AB22" i="4"/>
  <c r="V22" i="4"/>
  <c r="AT21" i="4"/>
  <c r="AN21" i="4"/>
  <c r="AH21" i="4"/>
  <c r="AB21" i="4"/>
  <c r="V21" i="4"/>
  <c r="AT20" i="4"/>
  <c r="AN20" i="4"/>
  <c r="AH20" i="4"/>
  <c r="AB20" i="4"/>
  <c r="V20" i="4"/>
  <c r="AT19" i="4"/>
  <c r="AN19" i="4"/>
  <c r="AH19" i="4"/>
  <c r="AB19" i="4"/>
  <c r="V19" i="4"/>
  <c r="AT18" i="4"/>
  <c r="AN18" i="4"/>
  <c r="AH18" i="4"/>
  <c r="AB18" i="4"/>
  <c r="V18" i="4"/>
  <c r="AT17" i="4"/>
  <c r="AN17" i="4"/>
  <c r="AH17" i="4"/>
  <c r="AB17" i="4"/>
  <c r="V17" i="4"/>
  <c r="AT16" i="4"/>
  <c r="AN16" i="4"/>
  <c r="AH16" i="4"/>
  <c r="AB16" i="4"/>
  <c r="V16" i="4"/>
  <c r="AT15" i="4"/>
  <c r="AN15" i="4"/>
  <c r="AH15" i="4"/>
  <c r="AB15" i="4"/>
  <c r="V15" i="4"/>
  <c r="AT14" i="4"/>
  <c r="AN14" i="4"/>
  <c r="AH14" i="4"/>
  <c r="AB14" i="4"/>
  <c r="V14" i="4"/>
  <c r="AT13" i="4"/>
  <c r="AN13" i="4"/>
  <c r="AH13" i="4"/>
  <c r="AB13" i="4"/>
  <c r="V13" i="4"/>
  <c r="AT12" i="4"/>
  <c r="AN12" i="4"/>
  <c r="AH12" i="4"/>
  <c r="AB12" i="4"/>
  <c r="V12" i="4"/>
  <c r="E12" i="4" s="1"/>
  <c r="AT11" i="4"/>
  <c r="AN11" i="4"/>
  <c r="AH11" i="4"/>
  <c r="AB11" i="4"/>
  <c r="V11" i="4"/>
  <c r="AT10" i="4"/>
  <c r="AN10" i="4"/>
  <c r="AH10" i="4"/>
  <c r="AB10" i="4"/>
  <c r="V10" i="4"/>
  <c r="AT9" i="4"/>
  <c r="AN9" i="4"/>
  <c r="AH9" i="4"/>
  <c r="AB9" i="4"/>
  <c r="V9" i="4"/>
  <c r="AT8" i="4"/>
  <c r="AN8" i="4"/>
  <c r="AH8" i="4"/>
  <c r="AB8" i="4"/>
  <c r="AT7" i="4"/>
  <c r="AN7" i="4"/>
  <c r="AH7" i="4"/>
  <c r="AB7" i="4"/>
  <c r="V7" i="4"/>
  <c r="AT6" i="4"/>
  <c r="AN6" i="4"/>
  <c r="AH6" i="4"/>
  <c r="AB6" i="4"/>
  <c r="V6" i="4"/>
  <c r="E6" i="4" s="1"/>
  <c r="P6" i="4"/>
  <c r="AT49" i="3"/>
  <c r="AN49" i="3"/>
  <c r="AH49" i="3"/>
  <c r="AB49" i="3"/>
  <c r="V49" i="3"/>
  <c r="P49" i="3"/>
  <c r="E49" i="3" s="1"/>
  <c r="AT48" i="3"/>
  <c r="AN48" i="3"/>
  <c r="AH48" i="3"/>
  <c r="E48" i="3" s="1"/>
  <c r="AB48" i="3"/>
  <c r="V48" i="3"/>
  <c r="P48" i="3"/>
  <c r="AT47" i="3"/>
  <c r="AN47" i="3"/>
  <c r="AH47" i="3"/>
  <c r="AB47" i="3"/>
  <c r="V47" i="3"/>
  <c r="P47" i="3"/>
  <c r="E47" i="3" s="1"/>
  <c r="AT46" i="3"/>
  <c r="AN46" i="3"/>
  <c r="AH46" i="3"/>
  <c r="AB46" i="3"/>
  <c r="V46" i="3"/>
  <c r="E46" i="3" s="1"/>
  <c r="P46" i="3"/>
  <c r="AT45" i="3"/>
  <c r="AN45" i="3"/>
  <c r="AH45" i="3"/>
  <c r="AB45" i="3"/>
  <c r="V45" i="3"/>
  <c r="P45" i="3"/>
  <c r="E45" i="3" s="1"/>
  <c r="AT44" i="3"/>
  <c r="AN44" i="3"/>
  <c r="AH44" i="3"/>
  <c r="AB44" i="3"/>
  <c r="V44" i="3"/>
  <c r="P44" i="3"/>
  <c r="AT43" i="3"/>
  <c r="AN43" i="3"/>
  <c r="AH43" i="3"/>
  <c r="AB43" i="3"/>
  <c r="V43" i="3"/>
  <c r="P43" i="3"/>
  <c r="AT42" i="3"/>
  <c r="AN42" i="3"/>
  <c r="AH42" i="3"/>
  <c r="AB42" i="3"/>
  <c r="V42" i="3"/>
  <c r="P42" i="3"/>
  <c r="AT41" i="3"/>
  <c r="AN41" i="3"/>
  <c r="AH41" i="3"/>
  <c r="AB41" i="3"/>
  <c r="V41" i="3"/>
  <c r="AT40" i="3"/>
  <c r="AN40" i="3"/>
  <c r="AH40" i="3"/>
  <c r="AB40" i="3"/>
  <c r="V40" i="3"/>
  <c r="P40" i="3"/>
  <c r="AT39" i="3"/>
  <c r="AN39" i="3"/>
  <c r="AH39" i="3"/>
  <c r="AB39" i="3"/>
  <c r="V39" i="3"/>
  <c r="P39" i="3"/>
  <c r="E39" i="3" s="1"/>
  <c r="AT38" i="3"/>
  <c r="AN38" i="3"/>
  <c r="AH38" i="3"/>
  <c r="AB38" i="3"/>
  <c r="V38" i="3"/>
  <c r="E38" i="3" s="1"/>
  <c r="P38" i="3"/>
  <c r="AT37" i="3"/>
  <c r="AN37" i="3"/>
  <c r="AH37" i="3"/>
  <c r="AB37" i="3"/>
  <c r="V37" i="3"/>
  <c r="P37" i="3"/>
  <c r="E37" i="3" s="1"/>
  <c r="AT36" i="3"/>
  <c r="AN36" i="3"/>
  <c r="AH36" i="3"/>
  <c r="AB36" i="3"/>
  <c r="V36" i="3"/>
  <c r="P36" i="3"/>
  <c r="E36" i="3"/>
  <c r="AT35" i="3"/>
  <c r="AN35" i="3"/>
  <c r="AH35" i="3"/>
  <c r="AB35" i="3"/>
  <c r="V35" i="3"/>
  <c r="P35" i="3"/>
  <c r="E35" i="3" s="1"/>
  <c r="AT34" i="3"/>
  <c r="AN34" i="3"/>
  <c r="AH34" i="3"/>
  <c r="AB34" i="3"/>
  <c r="V34" i="3"/>
  <c r="E34" i="3" s="1"/>
  <c r="AT33" i="3"/>
  <c r="AN33" i="3"/>
  <c r="AH33" i="3"/>
  <c r="AB33" i="3"/>
  <c r="V33" i="3"/>
  <c r="E33" i="3"/>
  <c r="AT32" i="3"/>
  <c r="AN32" i="3"/>
  <c r="AH32" i="3"/>
  <c r="E32" i="3" s="1"/>
  <c r="AB32" i="3"/>
  <c r="V32" i="3"/>
  <c r="AT31" i="3"/>
  <c r="AN31" i="3"/>
  <c r="AH31" i="3"/>
  <c r="AB31" i="3"/>
  <c r="V31" i="3"/>
  <c r="E31" i="3"/>
  <c r="AT30" i="3"/>
  <c r="AN30" i="3"/>
  <c r="AH30" i="3"/>
  <c r="AB30" i="3"/>
  <c r="V30" i="3"/>
  <c r="AN29" i="3"/>
  <c r="AH29" i="3"/>
  <c r="AB29" i="3"/>
  <c r="V29" i="3"/>
  <c r="AN28" i="3"/>
  <c r="AH28" i="3"/>
  <c r="AB28" i="3"/>
  <c r="V28" i="3"/>
  <c r="AN27" i="3"/>
  <c r="AH27" i="3"/>
  <c r="AB27" i="3"/>
  <c r="V27" i="3"/>
  <c r="AN26" i="3"/>
  <c r="AH26" i="3"/>
  <c r="V26" i="3"/>
  <c r="AN25" i="3"/>
  <c r="E25" i="3" s="1"/>
  <c r="H25" i="3" s="1"/>
  <c r="E24" i="3"/>
  <c r="H24" i="3" s="1"/>
  <c r="E23" i="3"/>
  <c r="H23" i="3" s="1"/>
  <c r="E22" i="3"/>
  <c r="H22" i="3" s="1"/>
  <c r="E21" i="3"/>
  <c r="H21" i="3" s="1"/>
  <c r="E20" i="3"/>
  <c r="H20" i="3" s="1"/>
  <c r="E19" i="3"/>
  <c r="H19" i="3" s="1"/>
  <c r="E18" i="3"/>
  <c r="H18" i="3" s="1"/>
  <c r="E15" i="3"/>
  <c r="H15" i="3" s="1"/>
  <c r="E14" i="3"/>
  <c r="H14" i="3" s="1"/>
  <c r="E13" i="3"/>
  <c r="H13" i="3" s="1"/>
  <c r="E12" i="3"/>
  <c r="H12" i="3" s="1"/>
  <c r="E11" i="3"/>
  <c r="H11" i="3" s="1"/>
  <c r="E10" i="3"/>
  <c r="H10" i="3" s="1"/>
  <c r="H9" i="3"/>
  <c r="E8" i="3"/>
  <c r="H8" i="3" s="1"/>
  <c r="E7" i="3"/>
  <c r="H7" i="3" s="1"/>
  <c r="AT6" i="3"/>
  <c r="AN6" i="3"/>
  <c r="AH6" i="3"/>
  <c r="AB6" i="3"/>
  <c r="V6" i="3"/>
  <c r="P6" i="3"/>
  <c r="AR38" i="2"/>
  <c r="AL38" i="2"/>
  <c r="AF38" i="2"/>
  <c r="Z38" i="2"/>
  <c r="T38" i="2"/>
  <c r="N38" i="2"/>
  <c r="AR37" i="2"/>
  <c r="AL37" i="2"/>
  <c r="AF37" i="2"/>
  <c r="Z37" i="2"/>
  <c r="T37" i="2"/>
  <c r="N37" i="2"/>
  <c r="AR36" i="2"/>
  <c r="AL36" i="2"/>
  <c r="AF36" i="2"/>
  <c r="Z36" i="2"/>
  <c r="T36" i="2"/>
  <c r="N36" i="2"/>
  <c r="AR35" i="2"/>
  <c r="AL35" i="2"/>
  <c r="AF35" i="2"/>
  <c r="Z35" i="2"/>
  <c r="T35" i="2"/>
  <c r="N35" i="2"/>
  <c r="AR34" i="2"/>
  <c r="AL34" i="2"/>
  <c r="AF34" i="2"/>
  <c r="Z34" i="2"/>
  <c r="T34" i="2"/>
  <c r="N34" i="2"/>
  <c r="AR33" i="2"/>
  <c r="AL33" i="2"/>
  <c r="AF33" i="2"/>
  <c r="Z33" i="2"/>
  <c r="T33" i="2"/>
  <c r="N33" i="2"/>
  <c r="AR32" i="2"/>
  <c r="AL32" i="2"/>
  <c r="AF32" i="2"/>
  <c r="Z32" i="2"/>
  <c r="T32" i="2"/>
  <c r="N32" i="2"/>
  <c r="AR31" i="2"/>
  <c r="AL31" i="2"/>
  <c r="AF31" i="2"/>
  <c r="Z31" i="2"/>
  <c r="T31" i="2"/>
  <c r="N31" i="2"/>
  <c r="AR30" i="2"/>
  <c r="AL30" i="2"/>
  <c r="AF30" i="2"/>
  <c r="Z30" i="2"/>
  <c r="T30" i="2"/>
  <c r="N30" i="2"/>
  <c r="AR29" i="2"/>
  <c r="AL29" i="2"/>
  <c r="AF29" i="2"/>
  <c r="Z29" i="2"/>
  <c r="T29" i="2"/>
  <c r="N29" i="2"/>
  <c r="AR28" i="2"/>
  <c r="AL28" i="2"/>
  <c r="AF28" i="2"/>
  <c r="Z28" i="2"/>
  <c r="T28" i="2"/>
  <c r="N28" i="2"/>
  <c r="AR27" i="2"/>
  <c r="AL27" i="2"/>
  <c r="AF27" i="2"/>
  <c r="Z27" i="2"/>
  <c r="T27" i="2"/>
  <c r="N27" i="2"/>
  <c r="AR26" i="2"/>
  <c r="AL26" i="2"/>
  <c r="AF26" i="2"/>
  <c r="Z26" i="2"/>
  <c r="T26" i="2"/>
  <c r="N26" i="2"/>
  <c r="AR25" i="2"/>
  <c r="AL25" i="2"/>
  <c r="AF25" i="2"/>
  <c r="Z25" i="2"/>
  <c r="T25" i="2"/>
  <c r="N25" i="2"/>
  <c r="AR24" i="2"/>
  <c r="AL24" i="2"/>
  <c r="AF24" i="2"/>
  <c r="Z24" i="2"/>
  <c r="T24" i="2"/>
  <c r="N24" i="2"/>
  <c r="AF23" i="2"/>
  <c r="Z23" i="2"/>
  <c r="T23" i="2"/>
  <c r="N23" i="2"/>
  <c r="AR22" i="2"/>
  <c r="AL22" i="2"/>
  <c r="AF22" i="2"/>
  <c r="Z22" i="2"/>
  <c r="T22" i="2"/>
  <c r="N22" i="2"/>
  <c r="AR21" i="2"/>
  <c r="AL21" i="2"/>
  <c r="AF21" i="2"/>
  <c r="Z21" i="2"/>
  <c r="T21" i="2"/>
  <c r="N21" i="2"/>
  <c r="AR20" i="2"/>
  <c r="AL20" i="2"/>
  <c r="AF20" i="2"/>
  <c r="Z20" i="2"/>
  <c r="T20" i="2"/>
  <c r="N20" i="2"/>
  <c r="AR19" i="2"/>
  <c r="AL19" i="2"/>
  <c r="AF19" i="2"/>
  <c r="Z19" i="2"/>
  <c r="T19" i="2"/>
  <c r="N19" i="2"/>
  <c r="AR18" i="2"/>
  <c r="AL18" i="2"/>
  <c r="AF18" i="2"/>
  <c r="Z18" i="2"/>
  <c r="T18" i="2"/>
  <c r="N18" i="2"/>
  <c r="AR17" i="2"/>
  <c r="AL17" i="2"/>
  <c r="AF17" i="2"/>
  <c r="Z17" i="2"/>
  <c r="T17" i="2"/>
  <c r="N17" i="2"/>
  <c r="AR16" i="2"/>
  <c r="AL16" i="2"/>
  <c r="AF16" i="2"/>
  <c r="Z16" i="2"/>
  <c r="T16" i="2"/>
  <c r="N16" i="2"/>
  <c r="AR15" i="2"/>
  <c r="AL15" i="2"/>
  <c r="AF15" i="2"/>
  <c r="Z15" i="2"/>
  <c r="T15" i="2"/>
  <c r="N15" i="2"/>
  <c r="AR14" i="2"/>
  <c r="AL14" i="2"/>
  <c r="AF14" i="2"/>
  <c r="Z14" i="2"/>
  <c r="T14" i="2"/>
  <c r="N14" i="2"/>
  <c r="AR13" i="2"/>
  <c r="AL13" i="2"/>
  <c r="AF13" i="2"/>
  <c r="Z13" i="2"/>
  <c r="T13" i="2"/>
  <c r="N13" i="2"/>
  <c r="AR12" i="2"/>
  <c r="AL12" i="2"/>
  <c r="AF12" i="2"/>
  <c r="Z12" i="2"/>
  <c r="T12" i="2"/>
  <c r="N12" i="2"/>
  <c r="AR11" i="2"/>
  <c r="AL11" i="2"/>
  <c r="AF11" i="2"/>
  <c r="Z11" i="2"/>
  <c r="T11" i="2"/>
  <c r="N11" i="2"/>
  <c r="AR10" i="2"/>
  <c r="AL10" i="2"/>
  <c r="AF10" i="2"/>
  <c r="Z10" i="2"/>
  <c r="T10" i="2"/>
  <c r="N10" i="2"/>
  <c r="AR9" i="2"/>
  <c r="AL9" i="2"/>
  <c r="AF9" i="2"/>
  <c r="Z9" i="2"/>
  <c r="T9" i="2"/>
  <c r="N9" i="2"/>
  <c r="AR8" i="2"/>
  <c r="AL8" i="2"/>
  <c r="AF8" i="2"/>
  <c r="Z8" i="2"/>
  <c r="T8" i="2"/>
  <c r="N8" i="2"/>
  <c r="AR7" i="2"/>
  <c r="AL7" i="2"/>
  <c r="AF7" i="2"/>
  <c r="Z7" i="2"/>
  <c r="T7" i="2"/>
  <c r="N7" i="2"/>
  <c r="AR6" i="2"/>
  <c r="AL6" i="2"/>
  <c r="AF6" i="2"/>
  <c r="Z6" i="2"/>
  <c r="T6" i="2"/>
  <c r="N6" i="2"/>
  <c r="T7" i="1"/>
  <c r="T8" i="1"/>
  <c r="T9" i="1"/>
  <c r="T10" i="1"/>
  <c r="T11" i="1"/>
  <c r="T12" i="1"/>
  <c r="T13" i="1"/>
  <c r="T14" i="1"/>
  <c r="E14" i="1" s="1"/>
  <c r="H14" i="1" s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Z7" i="1"/>
  <c r="Z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L7" i="1"/>
  <c r="AL8" i="1"/>
  <c r="AL9" i="1"/>
  <c r="AL10" i="1"/>
  <c r="AL11" i="1"/>
  <c r="AL12" i="1"/>
  <c r="AL14" i="1"/>
  <c r="AL15" i="1"/>
  <c r="AL16" i="1"/>
  <c r="AL17" i="1"/>
  <c r="AL18" i="1"/>
  <c r="AL19" i="1"/>
  <c r="AL20" i="1"/>
  <c r="AL21" i="1"/>
  <c r="AL22" i="1"/>
  <c r="AL23" i="1"/>
  <c r="E23" i="1" s="1"/>
  <c r="H23" i="1" s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R7" i="1"/>
  <c r="AR8" i="1"/>
  <c r="AR9" i="1"/>
  <c r="E9" i="1" s="1"/>
  <c r="H9" i="1" s="1"/>
  <c r="AR10" i="1"/>
  <c r="AR11" i="1"/>
  <c r="AR12" i="1"/>
  <c r="AR14" i="1"/>
  <c r="AR15" i="1"/>
  <c r="AR16" i="1"/>
  <c r="AR17" i="1"/>
  <c r="E17" i="1" s="1"/>
  <c r="H17" i="1" s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AR6" i="1"/>
  <c r="AL6" i="1"/>
  <c r="AF6" i="1"/>
  <c r="Z6" i="1"/>
  <c r="T6" i="1"/>
  <c r="N6" i="1"/>
  <c r="E30" i="3" l="1"/>
  <c r="H30" i="3" s="1"/>
  <c r="E29" i="3"/>
  <c r="H29" i="3" s="1"/>
  <c r="E13" i="4"/>
  <c r="H13" i="4" s="1"/>
  <c r="E22" i="1"/>
  <c r="H22" i="1" s="1"/>
  <c r="E11" i="1"/>
  <c r="H11" i="1" s="1"/>
  <c r="E28" i="3"/>
  <c r="H28" i="3" s="1"/>
  <c r="E26" i="3"/>
  <c r="H26" i="3" s="1"/>
  <c r="E27" i="3"/>
  <c r="H27" i="3" s="1"/>
  <c r="E16" i="3"/>
  <c r="H16" i="3" s="1"/>
  <c r="E17" i="3"/>
  <c r="H17" i="3" s="1"/>
  <c r="E9" i="4"/>
  <c r="H9" i="4" s="1"/>
  <c r="E44" i="3"/>
  <c r="E43" i="3"/>
  <c r="E42" i="3"/>
  <c r="E41" i="3"/>
  <c r="E40" i="3"/>
  <c r="E21" i="4"/>
  <c r="H21" i="4" s="1"/>
  <c r="E15" i="4"/>
  <c r="H15" i="4" s="1"/>
  <c r="E8" i="4"/>
  <c r="H8" i="4" s="1"/>
  <c r="E10" i="4"/>
  <c r="H10" i="4" s="1"/>
  <c r="E20" i="4"/>
  <c r="H20" i="4" s="1"/>
  <c r="E23" i="4"/>
  <c r="H23" i="4" s="1"/>
  <c r="E18" i="4"/>
  <c r="H18" i="4" s="1"/>
  <c r="E16" i="4"/>
  <c r="H16" i="4" s="1"/>
  <c r="E11" i="4"/>
  <c r="H11" i="4" s="1"/>
  <c r="E19" i="4"/>
  <c r="H19" i="4" s="1"/>
  <c r="E17" i="4"/>
  <c r="H17" i="4" s="1"/>
  <c r="E22" i="4"/>
  <c r="H22" i="4" s="1"/>
  <c r="E7" i="4"/>
  <c r="H7" i="4" s="1"/>
  <c r="E14" i="4"/>
  <c r="H14" i="4" s="1"/>
  <c r="E39" i="1"/>
  <c r="E27" i="1"/>
  <c r="H27" i="1" s="1"/>
  <c r="E35" i="1"/>
  <c r="H35" i="1" s="1"/>
  <c r="E31" i="1"/>
  <c r="H31" i="1" s="1"/>
  <c r="E6" i="2"/>
  <c r="H6" i="2" s="1"/>
  <c r="E27" i="2"/>
  <c r="H27" i="2" s="1"/>
  <c r="E29" i="2"/>
  <c r="H29" i="2" s="1"/>
  <c r="E31" i="2"/>
  <c r="H31" i="2" s="1"/>
  <c r="E26" i="2"/>
  <c r="H26" i="2" s="1"/>
  <c r="E28" i="2"/>
  <c r="H28" i="2" s="1"/>
  <c r="E30" i="2"/>
  <c r="H30" i="2" s="1"/>
  <c r="E10" i="2"/>
  <c r="H10" i="2" s="1"/>
  <c r="E25" i="2"/>
  <c r="H25" i="2" s="1"/>
  <c r="E8" i="2"/>
  <c r="H8" i="2" s="1"/>
  <c r="E9" i="2"/>
  <c r="H9" i="2" s="1"/>
  <c r="E18" i="2"/>
  <c r="H18" i="2" s="1"/>
  <c r="E32" i="2"/>
  <c r="H32" i="2" s="1"/>
  <c r="E35" i="2"/>
  <c r="H35" i="2" s="1"/>
  <c r="E7" i="2"/>
  <c r="H7" i="2" s="1"/>
  <c r="E21" i="2"/>
  <c r="H21" i="2" s="1"/>
  <c r="E23" i="2"/>
  <c r="H23" i="2" s="1"/>
  <c r="E16" i="2"/>
  <c r="H16" i="2" s="1"/>
  <c r="E14" i="2"/>
  <c r="H14" i="2" s="1"/>
  <c r="E40" i="1"/>
  <c r="H40" i="1" s="1"/>
  <c r="E36" i="1"/>
  <c r="H36" i="1" s="1"/>
  <c r="E32" i="1"/>
  <c r="H32" i="1" s="1"/>
  <c r="E28" i="1"/>
  <c r="H28" i="1" s="1"/>
  <c r="E42" i="1"/>
  <c r="H42" i="1" s="1"/>
  <c r="E38" i="1"/>
  <c r="H38" i="1" s="1"/>
  <c r="E34" i="1"/>
  <c r="E30" i="1"/>
  <c r="H30" i="1" s="1"/>
  <c r="H26" i="1"/>
  <c r="E41" i="1"/>
  <c r="H41" i="1" s="1"/>
  <c r="E37" i="1"/>
  <c r="H37" i="1" s="1"/>
  <c r="E33" i="1"/>
  <c r="H33" i="1" s="1"/>
  <c r="E29" i="1"/>
  <c r="H29" i="1" s="1"/>
  <c r="E13" i="2"/>
  <c r="H13" i="2" s="1"/>
  <c r="E15" i="2"/>
  <c r="H15" i="2" s="1"/>
  <c r="E11" i="2"/>
  <c r="H11" i="2" s="1"/>
  <c r="E19" i="2"/>
  <c r="H19" i="2" s="1"/>
  <c r="E24" i="2"/>
  <c r="H24" i="2" s="1"/>
  <c r="E17" i="2"/>
  <c r="H17" i="2" s="1"/>
  <c r="E22" i="2"/>
  <c r="H22" i="2" s="1"/>
  <c r="E20" i="2"/>
  <c r="H20" i="2" s="1"/>
  <c r="E12" i="2"/>
  <c r="H12" i="2" s="1"/>
  <c r="H34" i="1"/>
  <c r="E34" i="2"/>
  <c r="H34" i="2" s="1"/>
  <c r="E36" i="2"/>
  <c r="H36" i="2" s="1"/>
  <c r="E38" i="2"/>
  <c r="H38" i="2" s="1"/>
  <c r="E33" i="2"/>
  <c r="H33" i="2" s="1"/>
  <c r="E37" i="2"/>
  <c r="H37" i="2" s="1"/>
  <c r="H39" i="1"/>
</calcChain>
</file>

<file path=xl/sharedStrings.xml><?xml version="1.0" encoding="utf-8"?>
<sst xmlns="http://schemas.openxmlformats.org/spreadsheetml/2006/main" count="325" uniqueCount="123">
  <si>
    <t>codigo</t>
  </si>
  <si>
    <t>nombre</t>
  </si>
  <si>
    <t>def 60</t>
  </si>
  <si>
    <t>total</t>
  </si>
  <si>
    <t>FULANITO TAL CUAL</t>
  </si>
  <si>
    <t>T1</t>
  </si>
  <si>
    <t>T2</t>
  </si>
  <si>
    <t>T3</t>
  </si>
  <si>
    <t>T4</t>
  </si>
  <si>
    <t>T5</t>
  </si>
  <si>
    <t>DEF</t>
  </si>
  <si>
    <t>MAPAS CONCEPTUALES</t>
  </si>
  <si>
    <t>RESUMEN DE VIDEOS</t>
  </si>
  <si>
    <t>CONTROL TUTORIAL</t>
  </si>
  <si>
    <t>TRABAJO TUTORIAL EN CLASE</t>
  </si>
  <si>
    <t>PRACTICAS DE LABORATORIO</t>
  </si>
  <si>
    <t>ENSAYOS DE PROFUNDIZACION</t>
  </si>
  <si>
    <t>EJERCICIOS EXTRA-TUTORIAL DE CLASE</t>
  </si>
  <si>
    <t xml:space="preserve">ALVAREZ GOMEZ SONIA DEISY </t>
  </si>
  <si>
    <t xml:space="preserve">BECERRA AVILA MARIA DEL PILAR </t>
  </si>
  <si>
    <t xml:space="preserve">CALDERON LIEVANO YESENIA </t>
  </si>
  <si>
    <t xml:space="preserve">CASTRO SARMIENTO CAROLINA </t>
  </si>
  <si>
    <t xml:space="preserve">HERNANDEZ COLLAZOS LEDY STEFANY </t>
  </si>
  <si>
    <t xml:space="preserve">INFANTE CASTELLANOS YEIMY NATALI </t>
  </si>
  <si>
    <t xml:space="preserve">LARA VERA SANDRA MILENA </t>
  </si>
  <si>
    <t xml:space="preserve">LOZANO LEGUIZAMON SANDRA CECILIA </t>
  </si>
  <si>
    <t xml:space="preserve">MATEUS CHILATRA MARIA ROMELIA </t>
  </si>
  <si>
    <t xml:space="preserve">MORENO ENSIZO MARTHA </t>
  </si>
  <si>
    <t xml:space="preserve">MUETE MORENO JANNETH EMILSE </t>
  </si>
  <si>
    <t xml:space="preserve">PASSOS RODRIGUEZ YEIMMY JOHANNA </t>
  </si>
  <si>
    <t xml:space="preserve">QUIROGA ARIAS DIANA MARCELA </t>
  </si>
  <si>
    <t>RODRIGUEZ LEGUIZAMON VICTOR MAURICIO</t>
  </si>
  <si>
    <t>ROJAS TORRES LEIDY LORENA</t>
  </si>
  <si>
    <t xml:space="preserve">VIZCAINO DUARTE YEIMY LORENA </t>
  </si>
  <si>
    <t>ALMARIO DAIRO GUSTAVO</t>
  </si>
  <si>
    <t>ARAQUE ROMERO DIANA MARCELA</t>
  </si>
  <si>
    <t>BARRETO RONDON AURORA MARIA</t>
  </si>
  <si>
    <t>BEJARANO BERMUDEZ WILLIAM YESID</t>
  </si>
  <si>
    <t>CELIS MORA YINETH SOLANYE</t>
  </si>
  <si>
    <t>CIFUENTES MONTOYA LAURA PILAR</t>
  </si>
  <si>
    <t>DIAZ SARMIENTO GINA MARCELA</t>
  </si>
  <si>
    <t>DUSSAN RODRIGUEZ LORENA SMITH</t>
  </si>
  <si>
    <t>GACHANCIPÁ SÁNCHEZ MÓNICA</t>
  </si>
  <si>
    <t>GARZON ALVAREZ DIANA</t>
  </si>
  <si>
    <t>GONZALEZ LAGOS MARTHA BRIGITTE</t>
  </si>
  <si>
    <t>NEMEGUEN PEREZ ALEXANDER</t>
  </si>
  <si>
    <t>PINZON GÓMEZ PEDRO PABLO</t>
  </si>
  <si>
    <t>RAMIREZ GARCIA AIDA YAMILE</t>
  </si>
  <si>
    <t>RODRIGUEZ VARGAS NEYLA JANNETH</t>
  </si>
  <si>
    <t>SALVADOR MOTAVITA ELVIRA</t>
  </si>
  <si>
    <t>SILVA SILVA LOLA MARCELA</t>
  </si>
  <si>
    <t>TORRES PARADA DIANA PATRICIA</t>
  </si>
  <si>
    <t>VENEGAS MARTINEZ LESLY CONSTANZA</t>
  </si>
  <si>
    <t>COEVAL</t>
  </si>
  <si>
    <t>AUTO</t>
  </si>
  <si>
    <t>GOMEZ  MARTINEZ OSCAR EDUARDO</t>
  </si>
  <si>
    <t>QUIMBAYA CALDERON DEYSY ESMERALDA</t>
  </si>
  <si>
    <t>MARTINEZ VARGAS DIANA MARCELA</t>
  </si>
  <si>
    <t>ESPITIA ZARATE ADRIANA</t>
  </si>
  <si>
    <t>0.8</t>
  </si>
  <si>
    <t>0.5</t>
  </si>
  <si>
    <t> 3,7</t>
  </si>
  <si>
    <t> 2,5</t>
  </si>
  <si>
    <t> 4,2</t>
  </si>
  <si>
    <t> 4,3</t>
  </si>
  <si>
    <t>3,8 </t>
  </si>
  <si>
    <t> 4,5</t>
  </si>
  <si>
    <t> 3,5</t>
  </si>
  <si>
    <t> 4,0</t>
  </si>
  <si>
    <t> 0,5</t>
  </si>
  <si>
    <t>2,0 </t>
  </si>
  <si>
    <t>2,5 </t>
  </si>
  <si>
    <t>3,5 </t>
  </si>
  <si>
    <t>4,0 </t>
  </si>
  <si>
    <t>4,7 </t>
  </si>
  <si>
    <t> 4,9</t>
  </si>
  <si>
    <t> 5,0</t>
  </si>
  <si>
    <t> 4,1</t>
  </si>
  <si>
    <t>4,2 </t>
  </si>
  <si>
    <t> 3,0</t>
  </si>
  <si>
    <t>4,5 </t>
  </si>
  <si>
    <t>5,0 </t>
  </si>
  <si>
    <t>3.7</t>
  </si>
  <si>
    <t>  3.3</t>
  </si>
  <si>
    <t> 3.5</t>
  </si>
  <si>
    <t> 3.9</t>
  </si>
  <si>
    <t> 3.3</t>
  </si>
  <si>
    <t> 3.8</t>
  </si>
  <si>
    <t> 3.6</t>
  </si>
  <si>
    <t> 4.0</t>
  </si>
  <si>
    <t> 40</t>
  </si>
  <si>
    <t> 2.5</t>
  </si>
  <si>
    <t> 4.5</t>
  </si>
  <si>
    <t> 5.0</t>
  </si>
  <si>
    <t> 38</t>
  </si>
  <si>
    <t> 34</t>
  </si>
  <si>
    <t xml:space="preserve">1 083450942010 </t>
  </si>
  <si>
    <t xml:space="preserve">ALVAREZ CHAVES OSIRIS ROCIO </t>
  </si>
  <si>
    <t xml:space="preserve">AMADO GUZMAN VIVIANA ALICIA </t>
  </si>
  <si>
    <t xml:space="preserve">ARIZA OVALLE YENY PAOLA </t>
  </si>
  <si>
    <t xml:space="preserve">AVILA LOZANO ANA MARIA </t>
  </si>
  <si>
    <t xml:space="preserve">BALSERO ANZOLA BRYAN ALFONSO </t>
  </si>
  <si>
    <t xml:space="preserve">BARRERO SIERRA WILLIAM HERNAN </t>
  </si>
  <si>
    <t xml:space="preserve">BARRETO DIAZ ASTRID </t>
  </si>
  <si>
    <t xml:space="preserve">BOHORQUEZ MEJIA LUCELIS </t>
  </si>
  <si>
    <t xml:space="preserve">BOHORQUEZ PERILLA NIDIA AMPARO </t>
  </si>
  <si>
    <t xml:space="preserve">CASTILLO LOPEZ ZULY ELIBETH </t>
  </si>
  <si>
    <t xml:space="preserve">CASTILLO TAPIERO CARLOS IVAN </t>
  </si>
  <si>
    <t xml:space="preserve">DIAZ OTALORA DAVID LEANDRO </t>
  </si>
  <si>
    <t xml:space="preserve">ESPITIA ZARATE ADRIANA </t>
  </si>
  <si>
    <t xml:space="preserve">FRANCO RODRIGUEZ KAREN YURANY </t>
  </si>
  <si>
    <t xml:space="preserve">IBAÑEZ ORDUY EDUIN ANTONIO </t>
  </si>
  <si>
    <t xml:space="preserve">JARA CONTRERAS LIDYS ROCIO </t>
  </si>
  <si>
    <t xml:space="preserve">LOPEZ CASALLAS AIDA MARCELA </t>
  </si>
  <si>
    <t xml:space="preserve">ÑUNGO SANCHEZ JAIR </t>
  </si>
  <si>
    <t xml:space="preserve">RENGIFO IBARGUEN SANDRA MILENA </t>
  </si>
  <si>
    <t xml:space="preserve">REY DE RUIZ ANA BEATRIZ </t>
  </si>
  <si>
    <t>RODRIGUEZ SANCHEZ ASTRID CONSTANZA</t>
  </si>
  <si>
    <t xml:space="preserve">ROJAS BERMUDEZ ALEXIS </t>
  </si>
  <si>
    <t xml:space="preserve">ROSERO JIMENEZ MARIA CRISTINA </t>
  </si>
  <si>
    <t>SESQUILE RUBIO LUZ MERY</t>
  </si>
  <si>
    <t>c2</t>
  </si>
  <si>
    <t>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</si>
</sst>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 Unicode MS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Segoe UI"/>
      <family val="2"/>
    </font>
    <font>
      <sz val="12"/>
      <color theme="0"/>
      <name val="Arial"/>
      <family val="2"/>
    </font>
    <font>
      <sz val="12"/>
      <color theme="0"/>
      <name val="Arial Unicode MS"/>
      <family val="2"/>
    </font>
    <font>
      <sz val="11"/>
      <color rgb="FF000000"/>
      <name val="Arial"/>
      <family val="2"/>
    </font>
    <font>
      <sz val="11"/>
      <color theme="1"/>
      <name val="Arial Unicode MS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/>
    <xf numFmtId="0" fontId="0" fillId="2" borderId="0" xfId="0" applyFill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/>
    <xf numFmtId="0" fontId="0" fillId="2" borderId="9" xfId="0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0" fillId="2" borderId="14" xfId="0" applyFill="1" applyBorder="1"/>
    <xf numFmtId="0" fontId="0" fillId="2" borderId="24" xfId="0" applyFill="1" applyBorder="1"/>
    <xf numFmtId="0" fontId="0" fillId="2" borderId="17" xfId="0" applyFill="1" applyBorder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1" xfId="0" applyFill="1" applyBorder="1"/>
    <xf numFmtId="0" fontId="1" fillId="2" borderId="11" xfId="0" applyFont="1" applyFill="1" applyBorder="1"/>
    <xf numFmtId="0" fontId="1" fillId="2" borderId="25" xfId="0" applyFont="1" applyFill="1" applyBorder="1"/>
    <xf numFmtId="0" fontId="0" fillId="2" borderId="26" xfId="0" applyFill="1" applyBorder="1" applyAlignment="1">
      <alignment horizontal="center"/>
    </xf>
    <xf numFmtId="0" fontId="0" fillId="2" borderId="27" xfId="0" applyFill="1" applyBorder="1"/>
    <xf numFmtId="0" fontId="0" fillId="2" borderId="25" xfId="0" applyFill="1" applyBorder="1"/>
    <xf numFmtId="0" fontId="0" fillId="2" borderId="28" xfId="0" applyFill="1" applyBorder="1"/>
    <xf numFmtId="0" fontId="0" fillId="2" borderId="3" xfId="0" applyFill="1" applyBorder="1"/>
    <xf numFmtId="0" fontId="0" fillId="2" borderId="22" xfId="0" applyFill="1" applyBorder="1"/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0" xfId="0" applyFill="1" applyBorder="1"/>
    <xf numFmtId="0" fontId="0" fillId="2" borderId="34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0" fillId="3" borderId="3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" xfId="0" applyFill="1" applyBorder="1"/>
    <xf numFmtId="0" fontId="0" fillId="3" borderId="4" xfId="0" applyFill="1" applyBorder="1"/>
    <xf numFmtId="0" fontId="0" fillId="3" borderId="24" xfId="0" applyFill="1" applyBorder="1"/>
    <xf numFmtId="0" fontId="0" fillId="3" borderId="0" xfId="0" applyFill="1"/>
    <xf numFmtId="0" fontId="0" fillId="3" borderId="12" xfId="0" applyFill="1" applyBorder="1"/>
    <xf numFmtId="0" fontId="0" fillId="3" borderId="14" xfId="0" applyFill="1" applyBorder="1"/>
    <xf numFmtId="0" fontId="0" fillId="3" borderId="9" xfId="0" applyFill="1" applyBorder="1"/>
    <xf numFmtId="0" fontId="0" fillId="3" borderId="31" xfId="0" applyFill="1" applyBorder="1"/>
    <xf numFmtId="0" fontId="0" fillId="2" borderId="35" xfId="0" applyFill="1" applyBorder="1"/>
    <xf numFmtId="0" fontId="0" fillId="2" borderId="26" xfId="0" applyFill="1" applyBorder="1"/>
    <xf numFmtId="0" fontId="0" fillId="3" borderId="35" xfId="0" applyFill="1" applyBorder="1"/>
    <xf numFmtId="0" fontId="0" fillId="3" borderId="15" xfId="0" applyFill="1" applyBorder="1"/>
    <xf numFmtId="0" fontId="2" fillId="3" borderId="31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6" xfId="0" applyFill="1" applyBorder="1"/>
    <xf numFmtId="0" fontId="0" fillId="3" borderId="3" xfId="0" applyFill="1" applyBorder="1"/>
    <xf numFmtId="0" fontId="0" fillId="3" borderId="17" xfId="0" applyFill="1" applyBorder="1"/>
    <xf numFmtId="0" fontId="0" fillId="3" borderId="16" xfId="0" applyFill="1" applyBorder="1"/>
    <xf numFmtId="0" fontId="3" fillId="0" borderId="39" xfId="0" applyFont="1" applyBorder="1" applyAlignment="1">
      <alignment horizontal="center" vertical="center"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/>
    <xf numFmtId="0" fontId="4" fillId="0" borderId="1" xfId="0" applyFont="1" applyBorder="1"/>
    <xf numFmtId="0" fontId="4" fillId="0" borderId="0" xfId="0" applyFont="1"/>
    <xf numFmtId="0" fontId="4" fillId="0" borderId="12" xfId="0" applyFont="1" applyBorder="1"/>
    <xf numFmtId="0" fontId="4" fillId="0" borderId="3" xfId="0" applyFont="1" applyBorder="1"/>
    <xf numFmtId="0" fontId="4" fillId="0" borderId="41" xfId="0" applyFont="1" applyBorder="1"/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22" xfId="0" applyFont="1" applyBorder="1"/>
    <xf numFmtId="0" fontId="6" fillId="4" borderId="38" xfId="0" applyFont="1" applyFill="1" applyBorder="1" applyAlignment="1">
      <alignment vertical="center" wrapText="1"/>
    </xf>
    <xf numFmtId="0" fontId="4" fillId="0" borderId="24" xfId="0" applyFont="1" applyBorder="1"/>
    <xf numFmtId="0" fontId="4" fillId="0" borderId="4" xfId="0" applyFont="1" applyBorder="1"/>
    <xf numFmtId="0" fontId="7" fillId="4" borderId="38" xfId="0" applyFont="1" applyFill="1" applyBorder="1" applyAlignment="1">
      <alignment vertical="center" wrapText="1"/>
    </xf>
    <xf numFmtId="0" fontId="4" fillId="4" borderId="38" xfId="0" applyFont="1" applyFill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0" fontId="0" fillId="2" borderId="4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1" xfId="0" applyFill="1" applyBorder="1"/>
    <xf numFmtId="0" fontId="0" fillId="2" borderId="18" xfId="0" applyFill="1" applyBorder="1"/>
    <xf numFmtId="0" fontId="0" fillId="3" borderId="1" xfId="0" applyFont="1" applyFill="1" applyBorder="1"/>
    <xf numFmtId="0" fontId="0" fillId="3" borderId="11" xfId="0" applyFill="1" applyBorder="1"/>
    <xf numFmtId="0" fontId="0" fillId="3" borderId="27" xfId="0" applyFill="1" applyBorder="1"/>
    <xf numFmtId="0" fontId="0" fillId="3" borderId="25" xfId="0" applyFill="1" applyBorder="1"/>
    <xf numFmtId="0" fontId="0" fillId="3" borderId="17" xfId="0" applyFill="1" applyBorder="1" applyAlignment="1">
      <alignment horizontal="center"/>
    </xf>
    <xf numFmtId="0" fontId="0" fillId="3" borderId="28" xfId="0" applyFill="1" applyBorder="1"/>
    <xf numFmtId="0" fontId="0" fillId="3" borderId="32" xfId="0" applyFill="1" applyBorder="1"/>
    <xf numFmtId="0" fontId="0" fillId="3" borderId="19" xfId="0" applyFill="1" applyBorder="1"/>
    <xf numFmtId="0" fontId="0" fillId="3" borderId="33" xfId="0" applyFill="1" applyBorder="1"/>
    <xf numFmtId="0" fontId="0" fillId="3" borderId="42" xfId="0" applyFill="1" applyBorder="1"/>
    <xf numFmtId="0" fontId="0" fillId="3" borderId="43" xfId="0" applyFill="1" applyBorder="1"/>
    <xf numFmtId="0" fontId="9" fillId="3" borderId="1" xfId="0" applyFont="1" applyFill="1" applyBorder="1"/>
    <xf numFmtId="0" fontId="1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/>
    <xf numFmtId="0" fontId="1" fillId="5" borderId="4" xfId="0" applyFont="1" applyFill="1" applyBorder="1"/>
    <xf numFmtId="0" fontId="0" fillId="5" borderId="12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/>
    <xf numFmtId="0" fontId="0" fillId="5" borderId="4" xfId="0" applyFill="1" applyBorder="1"/>
    <xf numFmtId="0" fontId="0" fillId="5" borderId="29" xfId="0" applyFill="1" applyBorder="1" applyAlignment="1">
      <alignment horizontal="center"/>
    </xf>
    <xf numFmtId="0" fontId="0" fillId="5" borderId="24" xfId="0" applyFill="1" applyBorder="1"/>
    <xf numFmtId="0" fontId="0" fillId="5" borderId="0" xfId="0" applyFill="1"/>
    <xf numFmtId="0" fontId="0" fillId="3" borderId="41" xfId="0" applyFill="1" applyBorder="1"/>
    <xf numFmtId="0" fontId="2" fillId="3" borderId="1" xfId="0" applyFont="1" applyFill="1" applyBorder="1"/>
    <xf numFmtId="0" fontId="5" fillId="3" borderId="0" xfId="0" applyFont="1" applyFill="1"/>
    <xf numFmtId="0" fontId="2" fillId="3" borderId="12" xfId="0" applyFont="1" applyFill="1" applyBorder="1"/>
    <xf numFmtId="0" fontId="2" fillId="3" borderId="14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24" xfId="0" applyFont="1" applyFill="1" applyBorder="1"/>
    <xf numFmtId="0" fontId="2" fillId="3" borderId="0" xfId="0" applyFont="1" applyFill="1"/>
    <xf numFmtId="0" fontId="5" fillId="3" borderId="1" xfId="0" applyFont="1" applyFill="1" applyBorder="1"/>
    <xf numFmtId="0" fontId="0" fillId="3" borderId="23" xfId="0" applyFill="1" applyBorder="1"/>
    <xf numFmtId="0" fontId="12" fillId="0" borderId="0" xfId="0" applyFo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/>
    <xf numFmtId="0" fontId="12" fillId="3" borderId="9" xfId="0" applyFont="1" applyFill="1" applyBorder="1"/>
    <xf numFmtId="0" fontId="12" fillId="0" borderId="20" xfId="0" applyFont="1" applyBorder="1"/>
    <xf numFmtId="0" fontId="4" fillId="2" borderId="1" xfId="0" applyFont="1" applyFill="1" applyBorder="1"/>
    <xf numFmtId="0" fontId="13" fillId="2" borderId="1" xfId="0" applyFont="1" applyFill="1" applyBorder="1"/>
    <xf numFmtId="0" fontId="13" fillId="2" borderId="4" xfId="0" applyFont="1" applyFill="1" applyBorder="1"/>
    <xf numFmtId="0" fontId="4" fillId="2" borderId="12" xfId="0" applyFont="1" applyFill="1" applyBorder="1"/>
    <xf numFmtId="0" fontId="4" fillId="2" borderId="14" xfId="0" applyFont="1" applyFill="1" applyBorder="1"/>
    <xf numFmtId="0" fontId="4" fillId="2" borderId="41" xfId="0" applyFont="1" applyFill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0" xfId="0" applyFont="1" applyFill="1"/>
    <xf numFmtId="0" fontId="12" fillId="2" borderId="0" xfId="0" applyFont="1" applyFill="1"/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/>
    <xf numFmtId="0" fontId="11" fillId="2" borderId="9" xfId="0" applyFont="1" applyFill="1" applyBorder="1"/>
    <xf numFmtId="0" fontId="14" fillId="3" borderId="9" xfId="0" applyFont="1" applyFill="1" applyBorder="1"/>
    <xf numFmtId="0" fontId="15" fillId="3" borderId="9" xfId="0" applyFont="1" applyFill="1" applyBorder="1"/>
    <xf numFmtId="0" fontId="1" fillId="5" borderId="0" xfId="0" applyFont="1" applyFill="1"/>
    <xf numFmtId="0" fontId="0" fillId="5" borderId="12" xfId="0" applyFill="1" applyBorder="1"/>
    <xf numFmtId="0" fontId="0" fillId="5" borderId="14" xfId="0" applyFill="1" applyBorder="1"/>
    <xf numFmtId="0" fontId="0" fillId="5" borderId="41" xfId="0" applyFill="1" applyBorder="1"/>
    <xf numFmtId="0" fontId="15" fillId="5" borderId="9" xfId="0" applyFont="1" applyFill="1" applyBorder="1"/>
    <xf numFmtId="0" fontId="2" fillId="3" borderId="41" xfId="0" applyFont="1" applyFill="1" applyBorder="1"/>
    <xf numFmtId="0" fontId="12" fillId="5" borderId="9" xfId="0" applyFont="1" applyFill="1" applyBorder="1"/>
    <xf numFmtId="0" fontId="5" fillId="5" borderId="0" xfId="0" applyFont="1" applyFill="1"/>
    <xf numFmtId="0" fontId="2" fillId="5" borderId="12" xfId="0" applyFont="1" applyFill="1" applyBorder="1"/>
    <xf numFmtId="0" fontId="2" fillId="5" borderId="16" xfId="0" applyFont="1" applyFill="1" applyBorder="1"/>
    <xf numFmtId="0" fontId="2" fillId="5" borderId="41" xfId="0" applyFont="1" applyFill="1" applyBorder="1"/>
    <xf numFmtId="0" fontId="0" fillId="5" borderId="16" xfId="0" applyFill="1" applyBorder="1"/>
    <xf numFmtId="0" fontId="12" fillId="2" borderId="0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24" xfId="0" applyFont="1" applyFill="1" applyBorder="1"/>
    <xf numFmtId="0" fontId="12" fillId="3" borderId="24" xfId="0" applyFont="1" applyFill="1" applyBorder="1"/>
    <xf numFmtId="0" fontId="14" fillId="5" borderId="24" xfId="0" applyFont="1" applyFill="1" applyBorder="1"/>
    <xf numFmtId="0" fontId="11" fillId="2" borderId="24" xfId="0" applyFont="1" applyFill="1" applyBorder="1"/>
    <xf numFmtId="0" fontId="14" fillId="5" borderId="1" xfId="0" applyFont="1" applyFill="1" applyBorder="1"/>
    <xf numFmtId="0" fontId="12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4" xfId="0" applyFont="1" applyBorder="1"/>
    <xf numFmtId="0" fontId="14" fillId="3" borderId="24" xfId="0" applyFont="1" applyFill="1" applyBorder="1"/>
    <xf numFmtId="0" fontId="15" fillId="3" borderId="24" xfId="0" applyFont="1" applyFill="1" applyBorder="1"/>
    <xf numFmtId="0" fontId="12" fillId="3" borderId="28" xfId="0" applyFont="1" applyFill="1" applyBorder="1"/>
    <xf numFmtId="0" fontId="12" fillId="3" borderId="43" xfId="0" applyFont="1" applyFill="1" applyBorder="1"/>
    <xf numFmtId="0" fontId="12" fillId="5" borderId="24" xfId="0" applyFont="1" applyFill="1" applyBorder="1"/>
    <xf numFmtId="0" fontId="15" fillId="5" borderId="24" xfId="0" applyFont="1" applyFill="1" applyBorder="1"/>
    <xf numFmtId="0" fontId="1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7"/>
  <sheetViews>
    <sheetView topLeftCell="W1" zoomScale="60" zoomScaleNormal="60" workbookViewId="0">
      <selection activeCell="AP17" sqref="AP17"/>
    </sheetView>
  </sheetViews>
  <sheetFormatPr baseColWidth="10" defaultRowHeight="15" x14ac:dyDescent="0.25"/>
  <cols>
    <col min="1" max="2" width="5" style="24" customWidth="1"/>
    <col min="3" max="3" width="17.5703125" style="24" customWidth="1"/>
    <col min="4" max="4" width="43.42578125" style="24" customWidth="1"/>
    <col min="5" max="8" width="7" style="47" customWidth="1"/>
    <col min="9" max="13" width="7" style="24" customWidth="1"/>
    <col min="14" max="14" width="5.140625" style="24" customWidth="1"/>
    <col min="15" max="15" width="7" style="25" customWidth="1"/>
    <col min="16" max="19" width="7" style="24" customWidth="1"/>
    <col min="20" max="20" width="4.7109375" style="24" customWidth="1"/>
    <col min="21" max="25" width="7" style="24" customWidth="1"/>
    <col min="26" max="26" width="5.5703125" style="24" customWidth="1"/>
    <col min="27" max="31" width="7" style="24" customWidth="1"/>
    <col min="32" max="32" width="5.28515625" style="24" customWidth="1"/>
    <col min="33" max="44" width="7" style="24" customWidth="1"/>
    <col min="45" max="16384" width="11.42578125" style="24"/>
  </cols>
  <sheetData>
    <row r="1" spans="2:44" x14ac:dyDescent="0.25">
      <c r="N1" s="68"/>
      <c r="O1" s="68"/>
      <c r="P1" s="68"/>
    </row>
    <row r="2" spans="2:44" x14ac:dyDescent="0.25">
      <c r="N2" s="68"/>
      <c r="O2" s="68"/>
      <c r="P2" s="68"/>
    </row>
    <row r="3" spans="2:44" ht="15.75" thickBot="1" x14ac:dyDescent="0.3">
      <c r="N3" s="68"/>
      <c r="O3" s="68"/>
      <c r="P3" s="68"/>
    </row>
    <row r="4" spans="2:44" ht="15.75" thickTop="1" x14ac:dyDescent="0.25">
      <c r="C4" s="25" t="s">
        <v>0</v>
      </c>
      <c r="D4" s="26" t="s">
        <v>1</v>
      </c>
      <c r="E4" s="27" t="s">
        <v>2</v>
      </c>
      <c r="F4" s="69" t="s">
        <v>53</v>
      </c>
      <c r="G4" s="28">
        <v>40</v>
      </c>
      <c r="H4" s="29" t="s">
        <v>3</v>
      </c>
      <c r="J4" s="25"/>
      <c r="K4" s="30" t="s">
        <v>16</v>
      </c>
      <c r="M4" s="26"/>
      <c r="N4" s="65"/>
      <c r="O4" s="66"/>
      <c r="P4" s="67" t="s">
        <v>11</v>
      </c>
      <c r="Q4" s="25"/>
      <c r="R4" s="25"/>
      <c r="S4" s="26"/>
      <c r="T4" s="31"/>
      <c r="U4" s="32"/>
      <c r="V4" s="25" t="s">
        <v>13</v>
      </c>
      <c r="W4" s="25"/>
      <c r="X4" s="25"/>
      <c r="Y4" s="26"/>
      <c r="Z4" s="31"/>
      <c r="AA4" s="32"/>
      <c r="AB4" s="25" t="s">
        <v>14</v>
      </c>
      <c r="AC4" s="25"/>
      <c r="AD4" s="25"/>
      <c r="AE4" s="26"/>
      <c r="AF4" s="31"/>
      <c r="AG4" s="32"/>
      <c r="AH4" s="25" t="s">
        <v>12</v>
      </c>
      <c r="AI4" s="25"/>
      <c r="AJ4" s="25"/>
      <c r="AK4" s="26"/>
      <c r="AL4" s="31"/>
      <c r="AM4" s="32"/>
      <c r="AN4" s="25" t="s">
        <v>15</v>
      </c>
      <c r="AO4" s="25"/>
      <c r="AP4" s="25"/>
      <c r="AQ4" s="26"/>
      <c r="AR4" s="31"/>
    </row>
    <row r="5" spans="2:44" ht="15.75" thickBot="1" x14ac:dyDescent="0.3">
      <c r="C5" s="25"/>
      <c r="D5" s="26"/>
      <c r="E5" s="33"/>
      <c r="F5" s="70"/>
      <c r="G5" s="34"/>
      <c r="H5" s="35"/>
      <c r="I5" s="36" t="s">
        <v>5</v>
      </c>
      <c r="J5" s="30" t="s">
        <v>6</v>
      </c>
      <c r="K5" s="30" t="s">
        <v>7</v>
      </c>
      <c r="L5" s="30" t="s">
        <v>8</v>
      </c>
      <c r="M5" s="37" t="s">
        <v>9</v>
      </c>
      <c r="N5" s="63" t="s">
        <v>10</v>
      </c>
      <c r="O5" s="30" t="s">
        <v>5</v>
      </c>
      <c r="P5" s="36" t="s">
        <v>6</v>
      </c>
      <c r="Q5" s="30" t="s">
        <v>7</v>
      </c>
      <c r="R5" s="30" t="s">
        <v>8</v>
      </c>
      <c r="S5" s="37" t="s">
        <v>9</v>
      </c>
      <c r="T5" s="38" t="s">
        <v>10</v>
      </c>
      <c r="U5" s="36" t="s">
        <v>5</v>
      </c>
      <c r="V5" s="30" t="s">
        <v>6</v>
      </c>
      <c r="W5" s="30" t="s">
        <v>7</v>
      </c>
      <c r="X5" s="30" t="s">
        <v>8</v>
      </c>
      <c r="Y5" s="37" t="s">
        <v>9</v>
      </c>
      <c r="Z5" s="38" t="s">
        <v>10</v>
      </c>
      <c r="AA5" s="36" t="s">
        <v>5</v>
      </c>
      <c r="AB5" s="30" t="s">
        <v>6</v>
      </c>
      <c r="AC5" s="30" t="s">
        <v>7</v>
      </c>
      <c r="AD5" s="30" t="s">
        <v>8</v>
      </c>
      <c r="AE5" s="37" t="s">
        <v>9</v>
      </c>
      <c r="AF5" s="38" t="s">
        <v>10</v>
      </c>
      <c r="AG5" s="36" t="s">
        <v>5</v>
      </c>
      <c r="AH5" s="30" t="s">
        <v>6</v>
      </c>
      <c r="AI5" s="30" t="s">
        <v>7</v>
      </c>
      <c r="AJ5" s="30" t="s">
        <v>8</v>
      </c>
      <c r="AK5" s="37" t="s">
        <v>9</v>
      </c>
      <c r="AL5" s="38" t="s">
        <v>10</v>
      </c>
      <c r="AM5" s="36" t="s">
        <v>5</v>
      </c>
      <c r="AN5" s="30" t="s">
        <v>6</v>
      </c>
      <c r="AO5" s="30" t="s">
        <v>7</v>
      </c>
      <c r="AP5" s="30" t="s">
        <v>8</v>
      </c>
      <c r="AQ5" s="37" t="s">
        <v>9</v>
      </c>
      <c r="AR5" s="38" t="s">
        <v>10</v>
      </c>
    </row>
    <row r="6" spans="2:44" ht="16.5" thickTop="1" thickBot="1" x14ac:dyDescent="0.3">
      <c r="B6" s="24">
        <v>0</v>
      </c>
      <c r="C6" s="25"/>
      <c r="D6" s="26" t="s">
        <v>4</v>
      </c>
      <c r="E6" s="48">
        <f>(N6*0.15+T6*0.1+Z6*0.05+AF6*0.2+AL6*0.1+AR6*0.15)</f>
        <v>3.75</v>
      </c>
      <c r="F6" s="48">
        <v>3.75</v>
      </c>
      <c r="G6" s="49">
        <v>80</v>
      </c>
      <c r="H6" s="50">
        <f>((E6+F6)/2+(G6*5/80)*0.4)</f>
        <v>5.75</v>
      </c>
      <c r="I6" s="36">
        <v>5</v>
      </c>
      <c r="J6" s="30">
        <v>5</v>
      </c>
      <c r="K6" s="30">
        <v>5</v>
      </c>
      <c r="L6" s="30">
        <v>5</v>
      </c>
      <c r="M6" s="37">
        <v>5</v>
      </c>
      <c r="N6" s="63">
        <f>(I6+J6+K6+L6+M6)/5</f>
        <v>5</v>
      </c>
      <c r="O6" s="30">
        <v>5</v>
      </c>
      <c r="P6" s="36">
        <v>5</v>
      </c>
      <c r="Q6" s="30">
        <v>5</v>
      </c>
      <c r="R6" s="30">
        <v>5</v>
      </c>
      <c r="S6" s="37">
        <v>5</v>
      </c>
      <c r="T6" s="38">
        <f>(O6+P6+Q6+R6+S6)/5</f>
        <v>5</v>
      </c>
      <c r="U6" s="36">
        <v>5</v>
      </c>
      <c r="V6" s="30">
        <v>5</v>
      </c>
      <c r="W6" s="30">
        <v>5</v>
      </c>
      <c r="X6" s="30">
        <v>5</v>
      </c>
      <c r="Y6" s="37">
        <v>5</v>
      </c>
      <c r="Z6" s="38">
        <f>(U6+V6+W6+X6+Y6)/5</f>
        <v>5</v>
      </c>
      <c r="AA6" s="36">
        <v>5</v>
      </c>
      <c r="AB6" s="30">
        <v>5</v>
      </c>
      <c r="AC6" s="30">
        <v>5</v>
      </c>
      <c r="AD6" s="30">
        <v>5</v>
      </c>
      <c r="AE6" s="37">
        <v>5</v>
      </c>
      <c r="AF6" s="38">
        <f>(AA6+AB6+AC6+AD6+AE6)/5</f>
        <v>5</v>
      </c>
      <c r="AG6" s="36">
        <v>5</v>
      </c>
      <c r="AH6" s="30">
        <v>5</v>
      </c>
      <c r="AI6" s="30">
        <v>5</v>
      </c>
      <c r="AJ6" s="30">
        <v>5</v>
      </c>
      <c r="AK6" s="37">
        <v>5</v>
      </c>
      <c r="AL6" s="38">
        <f>(AK6+AJ6+AI6+AH6+AG6)/5</f>
        <v>5</v>
      </c>
      <c r="AM6" s="36">
        <v>5</v>
      </c>
      <c r="AN6" s="30">
        <v>5</v>
      </c>
      <c r="AO6" s="30">
        <v>5</v>
      </c>
      <c r="AP6" s="30">
        <v>5</v>
      </c>
      <c r="AQ6" s="37">
        <v>5</v>
      </c>
      <c r="AR6" s="38">
        <f>(AQ6+AP6+AO6+AN6+AM6)/5</f>
        <v>5</v>
      </c>
    </row>
    <row r="7" spans="2:44" s="80" customFormat="1" ht="16.5" thickTop="1" thickBot="1" x14ac:dyDescent="0.3">
      <c r="B7" s="72">
        <v>2</v>
      </c>
      <c r="C7" s="73">
        <v>83400632009</v>
      </c>
      <c r="D7" s="74" t="s">
        <v>35</v>
      </c>
      <c r="E7" s="48">
        <f t="shared" ref="E7:E26" si="0">(N7*0.15+T7*0.1+Z7*0.05+AF7*0.2+AL7*0.1+AR7*0.15)</f>
        <v>2.5310000000000001</v>
      </c>
      <c r="F7" s="75">
        <v>4.4000000000000004</v>
      </c>
      <c r="G7" s="76">
        <v>34</v>
      </c>
      <c r="H7" s="50">
        <f t="shared" ref="H7:H25" si="1">((E7+F7)/2+(G7*5/80)*0.4)</f>
        <v>4.3155000000000001</v>
      </c>
      <c r="I7" s="77">
        <v>3.5</v>
      </c>
      <c r="J7" s="72">
        <v>0</v>
      </c>
      <c r="K7" s="72">
        <v>0</v>
      </c>
      <c r="L7" s="72">
        <v>0</v>
      </c>
      <c r="M7" s="78">
        <v>0</v>
      </c>
      <c r="N7" s="63">
        <f t="shared" ref="N7:N25" si="2">(I7+J7+K7+L7+M7)/5</f>
        <v>0.7</v>
      </c>
      <c r="O7" s="72">
        <v>3.5</v>
      </c>
      <c r="P7" s="77">
        <v>4.2</v>
      </c>
      <c r="Q7" s="72">
        <v>3.9</v>
      </c>
      <c r="R7" s="72">
        <v>4.3</v>
      </c>
      <c r="S7" s="79">
        <v>4.5</v>
      </c>
      <c r="T7" s="76">
        <f t="shared" ref="T7:T47" si="3">(O7+P7+Q7+R7+S7)/5</f>
        <v>4.08</v>
      </c>
      <c r="U7" s="77">
        <v>1.5</v>
      </c>
      <c r="V7" s="72">
        <v>0</v>
      </c>
      <c r="W7" s="72">
        <v>4.5</v>
      </c>
      <c r="X7" s="72">
        <v>2.5</v>
      </c>
      <c r="Y7" s="78">
        <v>4.8</v>
      </c>
      <c r="Z7" s="76">
        <f t="shared" ref="Z7:Z47" si="4">(U7+V7+W7+X7+Y7)/5</f>
        <v>2.66</v>
      </c>
      <c r="AA7" s="77">
        <v>3.8</v>
      </c>
      <c r="AB7" s="72">
        <v>4.5</v>
      </c>
      <c r="AC7" s="72">
        <v>4.5</v>
      </c>
      <c r="AD7" s="72">
        <v>4</v>
      </c>
      <c r="AE7" s="78">
        <v>4.8</v>
      </c>
      <c r="AF7" s="76">
        <f t="shared" ref="AF7:AF47" si="5">(AA7+AB7+AC7+AD7+AE7)/5</f>
        <v>4.32</v>
      </c>
      <c r="AG7" s="77">
        <v>4.8</v>
      </c>
      <c r="AH7" s="72">
        <v>5</v>
      </c>
      <c r="AI7" s="72">
        <v>5</v>
      </c>
      <c r="AJ7" s="72">
        <v>5</v>
      </c>
      <c r="AK7" s="78">
        <v>5</v>
      </c>
      <c r="AL7" s="76">
        <f t="shared" ref="AL7:AL47" si="6">(AK7+AJ7+AI7+AH7+AG7)/5</f>
        <v>4.96</v>
      </c>
      <c r="AM7" s="77">
        <v>4</v>
      </c>
      <c r="AN7" s="72">
        <v>2.6</v>
      </c>
      <c r="AO7" s="72">
        <v>3.4</v>
      </c>
      <c r="AP7" s="72">
        <v>3.8</v>
      </c>
      <c r="AQ7" s="78">
        <v>3.7</v>
      </c>
      <c r="AR7" s="76">
        <f t="shared" ref="AR7:AR47" si="7">(AQ7+AP7+AO7+AN7+AM7)/5</f>
        <v>3.5</v>
      </c>
    </row>
    <row r="8" spans="2:44" s="80" customFormat="1" ht="16.5" thickTop="1" thickBot="1" x14ac:dyDescent="0.3">
      <c r="B8" s="72">
        <v>4</v>
      </c>
      <c r="C8" s="73">
        <v>83401442010</v>
      </c>
      <c r="D8" s="74" t="s">
        <v>36</v>
      </c>
      <c r="E8" s="48">
        <f t="shared" si="0"/>
        <v>2.5170000000000003</v>
      </c>
      <c r="F8" s="75">
        <v>4.7</v>
      </c>
      <c r="G8" s="76">
        <v>35</v>
      </c>
      <c r="H8" s="50">
        <f t="shared" si="1"/>
        <v>4.4835000000000003</v>
      </c>
      <c r="I8" s="77">
        <v>0</v>
      </c>
      <c r="J8" s="72">
        <v>0</v>
      </c>
      <c r="K8" s="72">
        <v>3.5</v>
      </c>
      <c r="L8" s="72">
        <v>4.3</v>
      </c>
      <c r="M8" s="78">
        <v>3.5</v>
      </c>
      <c r="N8" s="63">
        <f t="shared" si="2"/>
        <v>2.2600000000000002</v>
      </c>
      <c r="O8" s="72">
        <v>4.3</v>
      </c>
      <c r="P8" s="77">
        <v>3.8</v>
      </c>
      <c r="Q8" s="72">
        <v>4</v>
      </c>
      <c r="R8" s="72">
        <v>4</v>
      </c>
      <c r="S8" s="79">
        <v>4.2</v>
      </c>
      <c r="T8" s="76">
        <f t="shared" si="3"/>
        <v>4.0600000000000005</v>
      </c>
      <c r="U8" s="77">
        <v>0.5</v>
      </c>
      <c r="V8" s="72">
        <v>4.5</v>
      </c>
      <c r="W8" s="72">
        <v>4.8</v>
      </c>
      <c r="X8" s="72">
        <v>3.5</v>
      </c>
      <c r="Y8" s="78">
        <v>4.2</v>
      </c>
      <c r="Z8" s="76">
        <f t="shared" si="4"/>
        <v>3.5</v>
      </c>
      <c r="AA8" s="77">
        <v>4.5</v>
      </c>
      <c r="AB8" s="72">
        <v>4.5</v>
      </c>
      <c r="AC8" s="72">
        <v>4.8</v>
      </c>
      <c r="AD8" s="72">
        <v>3.5</v>
      </c>
      <c r="AE8" s="78">
        <v>4.2</v>
      </c>
      <c r="AF8" s="76">
        <f t="shared" si="5"/>
        <v>4.3</v>
      </c>
      <c r="AG8" s="77">
        <v>3.5</v>
      </c>
      <c r="AH8" s="72">
        <v>5</v>
      </c>
      <c r="AI8" s="72">
        <v>5</v>
      </c>
      <c r="AJ8" s="72">
        <v>5</v>
      </c>
      <c r="AK8" s="78">
        <v>5</v>
      </c>
      <c r="AL8" s="76">
        <f t="shared" si="6"/>
        <v>4.7</v>
      </c>
      <c r="AM8" s="77">
        <v>2.2999999999999998</v>
      </c>
      <c r="AN8" s="72">
        <v>2.5</v>
      </c>
      <c r="AO8" s="72">
        <v>2.9</v>
      </c>
      <c r="AP8" s="72">
        <v>1.2</v>
      </c>
      <c r="AQ8" s="78"/>
      <c r="AR8" s="76">
        <f t="shared" si="7"/>
        <v>1.7799999999999998</v>
      </c>
    </row>
    <row r="9" spans="2:44" s="145" customFormat="1" ht="16.5" thickTop="1" thickBot="1" x14ac:dyDescent="0.3">
      <c r="B9" s="134">
        <v>5</v>
      </c>
      <c r="C9" s="135">
        <v>83400812010</v>
      </c>
      <c r="D9" s="136" t="s">
        <v>37</v>
      </c>
      <c r="E9" s="137">
        <f t="shared" si="0"/>
        <v>2.605</v>
      </c>
      <c r="F9" s="138">
        <v>4.4000000000000004</v>
      </c>
      <c r="G9" s="139">
        <v>39</v>
      </c>
      <c r="H9" s="140">
        <f t="shared" si="1"/>
        <v>4.4775000000000009</v>
      </c>
      <c r="I9" s="141">
        <v>3.8</v>
      </c>
      <c r="J9" s="134">
        <v>3.7</v>
      </c>
      <c r="K9" s="134">
        <v>3.8</v>
      </c>
      <c r="L9" s="134">
        <v>3.2</v>
      </c>
      <c r="M9" s="142"/>
      <c r="N9" s="143">
        <f t="shared" si="2"/>
        <v>2.9</v>
      </c>
      <c r="O9" s="145">
        <v>4</v>
      </c>
      <c r="P9" s="145">
        <v>4.2</v>
      </c>
      <c r="Q9" s="145">
        <v>4.5</v>
      </c>
      <c r="R9" s="145">
        <v>3.8</v>
      </c>
      <c r="S9" s="145">
        <v>4.5</v>
      </c>
      <c r="T9" s="139">
        <f>(U9+V9+W9+X9+Y9)/5</f>
        <v>3.56</v>
      </c>
      <c r="U9" s="134">
        <v>0.8</v>
      </c>
      <c r="V9" s="141">
        <v>4.2</v>
      </c>
      <c r="W9" s="134">
        <v>4.5</v>
      </c>
      <c r="X9" s="134">
        <v>3.8</v>
      </c>
      <c r="Y9" s="144">
        <v>4.5</v>
      </c>
      <c r="Z9" s="139">
        <f t="shared" si="4"/>
        <v>3.56</v>
      </c>
      <c r="AA9" s="141"/>
      <c r="AB9" s="134">
        <v>4.2</v>
      </c>
      <c r="AC9" s="134">
        <v>4.5</v>
      </c>
      <c r="AD9" s="134">
        <v>3.8</v>
      </c>
      <c r="AE9" s="142">
        <v>4.5</v>
      </c>
      <c r="AF9" s="139">
        <f t="shared" si="5"/>
        <v>3.4</v>
      </c>
      <c r="AG9" s="141">
        <v>5</v>
      </c>
      <c r="AH9" s="134">
        <v>5</v>
      </c>
      <c r="AI9" s="134">
        <v>5</v>
      </c>
      <c r="AJ9" s="134">
        <v>5</v>
      </c>
      <c r="AK9" s="142">
        <v>5</v>
      </c>
      <c r="AL9" s="139">
        <f t="shared" si="6"/>
        <v>5</v>
      </c>
      <c r="AM9" s="141">
        <v>4.0999999999999996</v>
      </c>
      <c r="AN9" s="134">
        <v>2.8</v>
      </c>
      <c r="AO9" s="134">
        <v>2.8</v>
      </c>
      <c r="AP9" s="134">
        <v>2.8</v>
      </c>
      <c r="AQ9" s="142">
        <v>2.7</v>
      </c>
      <c r="AR9" s="139">
        <f t="shared" si="7"/>
        <v>3.04</v>
      </c>
    </row>
    <row r="10" spans="2:44" s="80" customFormat="1" ht="16.5" thickTop="1" thickBot="1" x14ac:dyDescent="0.3">
      <c r="B10" s="72">
        <v>6</v>
      </c>
      <c r="C10" s="73">
        <v>83400852010</v>
      </c>
      <c r="D10" s="74" t="s">
        <v>38</v>
      </c>
      <c r="E10" s="48">
        <f t="shared" si="0"/>
        <v>2.5580000000000003</v>
      </c>
      <c r="F10" s="75">
        <v>4.0999999999999996</v>
      </c>
      <c r="G10" s="76">
        <v>49</v>
      </c>
      <c r="H10" s="50">
        <f t="shared" si="1"/>
        <v>4.5540000000000003</v>
      </c>
      <c r="I10" s="77">
        <v>0</v>
      </c>
      <c r="J10" s="72">
        <v>0</v>
      </c>
      <c r="K10" s="72">
        <v>0</v>
      </c>
      <c r="L10" s="72">
        <v>0</v>
      </c>
      <c r="M10" s="78">
        <v>0</v>
      </c>
      <c r="N10" s="63">
        <f t="shared" si="2"/>
        <v>0</v>
      </c>
      <c r="O10" s="72">
        <v>4.4000000000000004</v>
      </c>
      <c r="P10" s="77">
        <v>3.9</v>
      </c>
      <c r="Q10" s="72">
        <v>3.8</v>
      </c>
      <c r="R10" s="72">
        <v>3.5</v>
      </c>
      <c r="S10" s="79">
        <v>3.2</v>
      </c>
      <c r="T10" s="76">
        <f t="shared" si="3"/>
        <v>3.7600000000000002</v>
      </c>
      <c r="U10" s="77">
        <v>1</v>
      </c>
      <c r="V10" s="72">
        <v>4.5999999999999996</v>
      </c>
      <c r="W10" s="72">
        <v>4.5</v>
      </c>
      <c r="X10" s="72">
        <v>3.3</v>
      </c>
      <c r="Y10" s="78">
        <v>4.8</v>
      </c>
      <c r="Z10" s="76">
        <f t="shared" si="4"/>
        <v>3.6399999999999997</v>
      </c>
      <c r="AA10" s="77">
        <v>4.5999999999999996</v>
      </c>
      <c r="AB10" s="72">
        <v>4.5999999999999996</v>
      </c>
      <c r="AC10" s="72">
        <v>4.5</v>
      </c>
      <c r="AD10" s="72">
        <v>4</v>
      </c>
      <c r="AE10" s="78">
        <v>4.8</v>
      </c>
      <c r="AF10" s="76">
        <f t="shared" si="5"/>
        <v>4.5</v>
      </c>
      <c r="AG10" s="77">
        <v>5</v>
      </c>
      <c r="AH10" s="72">
        <v>5</v>
      </c>
      <c r="AI10" s="72">
        <v>5</v>
      </c>
      <c r="AJ10" s="72">
        <v>5</v>
      </c>
      <c r="AK10" s="78">
        <v>5</v>
      </c>
      <c r="AL10" s="76">
        <f t="shared" si="6"/>
        <v>5</v>
      </c>
      <c r="AM10" s="77">
        <v>4.0999999999999996</v>
      </c>
      <c r="AN10" s="72">
        <v>3.5</v>
      </c>
      <c r="AO10" s="72">
        <v>3.6</v>
      </c>
      <c r="AP10" s="72">
        <v>4</v>
      </c>
      <c r="AQ10" s="78">
        <v>4.8</v>
      </c>
      <c r="AR10" s="76">
        <f t="shared" si="7"/>
        <v>4</v>
      </c>
    </row>
    <row r="11" spans="2:44" s="145" customFormat="1" ht="16.5" thickTop="1" thickBot="1" x14ac:dyDescent="0.3">
      <c r="B11" s="134">
        <v>8</v>
      </c>
      <c r="C11" s="135">
        <v>83400902010</v>
      </c>
      <c r="D11" s="136" t="s">
        <v>39</v>
      </c>
      <c r="E11" s="137">
        <f t="shared" si="0"/>
        <v>2.887</v>
      </c>
      <c r="F11" s="138">
        <v>4.0999999999999996</v>
      </c>
      <c r="G11" s="139">
        <v>42</v>
      </c>
      <c r="H11" s="140">
        <f t="shared" si="1"/>
        <v>4.5434999999999999</v>
      </c>
      <c r="I11" s="141">
        <v>3.5</v>
      </c>
      <c r="J11" s="134">
        <v>4.2</v>
      </c>
      <c r="K11" s="134">
        <v>3.4</v>
      </c>
      <c r="L11" s="134">
        <v>4.2</v>
      </c>
      <c r="M11" s="142">
        <v>0</v>
      </c>
      <c r="N11" s="143">
        <f t="shared" si="2"/>
        <v>3.06</v>
      </c>
      <c r="O11" s="134">
        <v>5.45</v>
      </c>
      <c r="P11" s="141">
        <v>5.4</v>
      </c>
      <c r="Q11" s="134">
        <v>4.2</v>
      </c>
      <c r="R11" s="134">
        <v>3.5</v>
      </c>
      <c r="S11" s="144">
        <v>3.7</v>
      </c>
      <c r="T11" s="139">
        <f t="shared" si="3"/>
        <v>4.45</v>
      </c>
      <c r="U11" s="141">
        <v>0.5</v>
      </c>
      <c r="V11" s="134">
        <v>4.2</v>
      </c>
      <c r="W11" s="134">
        <v>4.5</v>
      </c>
      <c r="X11" s="134">
        <v>3.8</v>
      </c>
      <c r="Y11" s="142">
        <v>4.5</v>
      </c>
      <c r="Z11" s="139">
        <f t="shared" si="4"/>
        <v>3.5</v>
      </c>
      <c r="AA11" s="141">
        <v>4.2</v>
      </c>
      <c r="AB11" s="134">
        <v>4.5</v>
      </c>
      <c r="AC11" s="134">
        <v>3.8</v>
      </c>
      <c r="AD11" s="134">
        <v>4.5</v>
      </c>
      <c r="AE11" s="142">
        <v>4.8</v>
      </c>
      <c r="AF11" s="139">
        <f t="shared" si="5"/>
        <v>4.3600000000000003</v>
      </c>
      <c r="AG11" s="141">
        <v>5</v>
      </c>
      <c r="AH11" s="134">
        <v>5</v>
      </c>
      <c r="AI11" s="134">
        <v>5</v>
      </c>
      <c r="AJ11" s="134">
        <v>5</v>
      </c>
      <c r="AK11" s="142">
        <v>4</v>
      </c>
      <c r="AL11" s="139">
        <f t="shared" si="6"/>
        <v>4.8</v>
      </c>
      <c r="AM11" s="141">
        <v>4.0999999999999996</v>
      </c>
      <c r="AN11" s="134">
        <v>2.8</v>
      </c>
      <c r="AO11" s="134">
        <v>2.8</v>
      </c>
      <c r="AP11" s="134">
        <v>2.8</v>
      </c>
      <c r="AQ11" s="142">
        <v>2.7</v>
      </c>
      <c r="AR11" s="139">
        <f t="shared" si="7"/>
        <v>3.04</v>
      </c>
    </row>
    <row r="12" spans="2:44" s="80" customFormat="1" ht="16.5" thickTop="1" thickBot="1" x14ac:dyDescent="0.3">
      <c r="B12" s="72">
        <v>9</v>
      </c>
      <c r="C12" s="73">
        <v>83400912010</v>
      </c>
      <c r="D12" s="74" t="s">
        <v>40</v>
      </c>
      <c r="E12" s="48">
        <f t="shared" si="0"/>
        <v>2.988</v>
      </c>
      <c r="F12" s="75">
        <v>4.0999999999999996</v>
      </c>
      <c r="G12" s="76">
        <v>29</v>
      </c>
      <c r="H12" s="50">
        <f t="shared" si="1"/>
        <v>4.2690000000000001</v>
      </c>
      <c r="I12" s="77">
        <v>3.5</v>
      </c>
      <c r="J12" s="72">
        <v>4.5999999999999996</v>
      </c>
      <c r="K12" s="72">
        <v>4.5</v>
      </c>
      <c r="L12" s="72">
        <v>3</v>
      </c>
      <c r="M12" s="78"/>
      <c r="N12" s="63">
        <f t="shared" si="2"/>
        <v>3.12</v>
      </c>
      <c r="O12" s="72">
        <v>4</v>
      </c>
      <c r="P12" s="77">
        <v>4.2</v>
      </c>
      <c r="Q12" s="72">
        <v>4.3</v>
      </c>
      <c r="R12" s="72">
        <v>4</v>
      </c>
      <c r="S12" s="79">
        <v>4.5</v>
      </c>
      <c r="T12" s="76">
        <f t="shared" si="3"/>
        <v>4.2</v>
      </c>
      <c r="U12" s="77">
        <v>0.8</v>
      </c>
      <c r="V12" s="72">
        <v>3.8</v>
      </c>
      <c r="W12" s="72">
        <v>4.3</v>
      </c>
      <c r="X12" s="72">
        <v>4.5</v>
      </c>
      <c r="Y12" s="78">
        <v>4.8</v>
      </c>
      <c r="Z12" s="76">
        <f t="shared" si="4"/>
        <v>3.6399999999999997</v>
      </c>
      <c r="AA12" s="77">
        <v>4.2</v>
      </c>
      <c r="AB12" s="72">
        <v>3.8</v>
      </c>
      <c r="AC12" s="72">
        <v>4.3</v>
      </c>
      <c r="AD12" s="72">
        <v>4.5</v>
      </c>
      <c r="AE12" s="78">
        <v>4.8</v>
      </c>
      <c r="AF12" s="76">
        <f t="shared" si="5"/>
        <v>4.32</v>
      </c>
      <c r="AG12" s="77">
        <v>5</v>
      </c>
      <c r="AH12" s="72">
        <v>5</v>
      </c>
      <c r="AI12" s="72">
        <v>5</v>
      </c>
      <c r="AJ12" s="72">
        <v>5</v>
      </c>
      <c r="AK12" s="78"/>
      <c r="AL12" s="76">
        <f t="shared" si="6"/>
        <v>4</v>
      </c>
      <c r="AM12" s="77">
        <v>3.9</v>
      </c>
      <c r="AN12" s="72">
        <v>3.8</v>
      </c>
      <c r="AO12" s="72">
        <v>4.0999999999999996</v>
      </c>
      <c r="AP12" s="72">
        <v>5</v>
      </c>
      <c r="AQ12" s="78">
        <v>5</v>
      </c>
      <c r="AR12" s="76">
        <f t="shared" si="7"/>
        <v>4.3599999999999994</v>
      </c>
    </row>
    <row r="13" spans="2:44" s="80" customFormat="1" ht="16.5" thickTop="1" thickBot="1" x14ac:dyDescent="0.3">
      <c r="B13" s="72">
        <v>10</v>
      </c>
      <c r="C13" s="73">
        <v>83401452010</v>
      </c>
      <c r="D13" s="74" t="s">
        <v>41</v>
      </c>
      <c r="E13" s="48">
        <f t="shared" si="0"/>
        <v>2.5790000000000002</v>
      </c>
      <c r="F13" s="75">
        <v>4.0999999999999996</v>
      </c>
      <c r="G13" s="76">
        <v>38</v>
      </c>
      <c r="H13" s="50">
        <f t="shared" si="1"/>
        <v>4.2895000000000003</v>
      </c>
      <c r="I13" s="77">
        <v>0</v>
      </c>
      <c r="J13" s="72">
        <v>4.8</v>
      </c>
      <c r="K13" s="72">
        <v>4.7</v>
      </c>
      <c r="L13" s="72">
        <v>0</v>
      </c>
      <c r="M13" s="78">
        <v>0</v>
      </c>
      <c r="N13" s="63">
        <f t="shared" si="2"/>
        <v>1.9</v>
      </c>
      <c r="O13" s="72">
        <v>4.4000000000000004</v>
      </c>
      <c r="P13" s="77">
        <v>4.3</v>
      </c>
      <c r="Q13" s="72">
        <v>3.9</v>
      </c>
      <c r="R13" s="72">
        <v>3.5</v>
      </c>
      <c r="S13" s="79">
        <v>5</v>
      </c>
      <c r="T13" s="76">
        <f t="shared" si="3"/>
        <v>4.2200000000000006</v>
      </c>
      <c r="U13" s="77">
        <v>0.5</v>
      </c>
      <c r="V13" s="72">
        <v>0.5</v>
      </c>
      <c r="W13" s="72">
        <v>4.8</v>
      </c>
      <c r="X13" s="72">
        <v>3.5</v>
      </c>
      <c r="Y13" s="78">
        <v>4.2</v>
      </c>
      <c r="Z13" s="76">
        <f t="shared" si="4"/>
        <v>2.7</v>
      </c>
      <c r="AA13" s="80">
        <v>4.5</v>
      </c>
      <c r="AB13" s="80">
        <v>4.5</v>
      </c>
      <c r="AC13" s="80">
        <v>4.8</v>
      </c>
      <c r="AD13" s="80">
        <v>3.5</v>
      </c>
      <c r="AE13" s="80">
        <v>4.2</v>
      </c>
      <c r="AF13" s="76">
        <f>(AG13+AH13+AI13+AJ13+AK13)/5</f>
        <v>4.9000000000000004</v>
      </c>
      <c r="AG13" s="77">
        <v>4.5</v>
      </c>
      <c r="AH13" s="72">
        <v>5</v>
      </c>
      <c r="AI13" s="72">
        <v>5</v>
      </c>
      <c r="AJ13" s="72">
        <v>5</v>
      </c>
      <c r="AK13" s="78">
        <v>5</v>
      </c>
      <c r="AL13" s="76">
        <f t="shared" si="6"/>
        <v>4.9000000000000004</v>
      </c>
      <c r="AM13" s="77">
        <v>2.2999999999999998</v>
      </c>
      <c r="AN13" s="72">
        <v>2.5</v>
      </c>
      <c r="AO13" s="72">
        <v>2.9</v>
      </c>
      <c r="AP13" s="72">
        <v>1.2</v>
      </c>
      <c r="AQ13" s="78"/>
      <c r="AR13" s="76">
        <f t="shared" si="7"/>
        <v>1.7799999999999998</v>
      </c>
    </row>
    <row r="14" spans="2:44" s="80" customFormat="1" ht="16.5" thickTop="1" thickBot="1" x14ac:dyDescent="0.3">
      <c r="B14" s="72">
        <v>12</v>
      </c>
      <c r="C14" s="73">
        <v>83400172010</v>
      </c>
      <c r="D14" s="74" t="s">
        <v>43</v>
      </c>
      <c r="E14" s="48">
        <f t="shared" si="0"/>
        <v>2.0329999999999999</v>
      </c>
      <c r="F14" s="89">
        <v>4.7</v>
      </c>
      <c r="G14" s="90">
        <v>27</v>
      </c>
      <c r="H14" s="50">
        <f t="shared" si="1"/>
        <v>4.0415000000000001</v>
      </c>
      <c r="I14" s="77">
        <v>0</v>
      </c>
      <c r="J14" s="72">
        <v>0</v>
      </c>
      <c r="K14" s="72">
        <v>0</v>
      </c>
      <c r="L14" s="72">
        <v>0</v>
      </c>
      <c r="M14" s="78">
        <v>0</v>
      </c>
      <c r="N14" s="63">
        <f t="shared" si="2"/>
        <v>0</v>
      </c>
      <c r="O14" s="72">
        <v>4.3</v>
      </c>
      <c r="P14" s="77">
        <v>4.3</v>
      </c>
      <c r="Q14" s="72">
        <v>4</v>
      </c>
      <c r="R14" s="72">
        <v>3.2</v>
      </c>
      <c r="S14" s="79">
        <v>4</v>
      </c>
      <c r="T14" s="76">
        <f t="shared" si="3"/>
        <v>3.96</v>
      </c>
      <c r="U14" s="77">
        <v>0.5</v>
      </c>
      <c r="V14" s="72">
        <v>1</v>
      </c>
      <c r="W14" s="72">
        <v>0</v>
      </c>
      <c r="X14" s="72">
        <v>2.5</v>
      </c>
      <c r="Y14" s="78">
        <v>0</v>
      </c>
      <c r="Z14" s="76">
        <f t="shared" si="4"/>
        <v>0.8</v>
      </c>
      <c r="AA14" s="77">
        <v>4.5</v>
      </c>
      <c r="AB14" s="72">
        <v>4.5</v>
      </c>
      <c r="AC14" s="72">
        <v>4.8</v>
      </c>
      <c r="AD14" s="72">
        <v>3.5</v>
      </c>
      <c r="AE14" s="78">
        <v>4.2</v>
      </c>
      <c r="AF14" s="76">
        <f t="shared" si="5"/>
        <v>4.3</v>
      </c>
      <c r="AG14" s="77">
        <v>5</v>
      </c>
      <c r="AH14" s="72">
        <v>3.5</v>
      </c>
      <c r="AI14" s="72">
        <v>5</v>
      </c>
      <c r="AJ14" s="72">
        <v>5</v>
      </c>
      <c r="AK14" s="78">
        <v>5</v>
      </c>
      <c r="AL14" s="76">
        <f t="shared" si="6"/>
        <v>4.7</v>
      </c>
      <c r="AM14" s="77">
        <v>2.2999999999999998</v>
      </c>
      <c r="AN14" s="72">
        <v>2.5</v>
      </c>
      <c r="AO14" s="72">
        <v>2.9</v>
      </c>
      <c r="AP14" s="72">
        <v>1.2</v>
      </c>
      <c r="AQ14" s="78"/>
      <c r="AR14" s="76">
        <f t="shared" si="7"/>
        <v>1.7799999999999998</v>
      </c>
    </row>
    <row r="15" spans="2:44" s="80" customFormat="1" ht="16.5" thickTop="1" thickBot="1" x14ac:dyDescent="0.3">
      <c r="B15" s="72">
        <v>13</v>
      </c>
      <c r="C15" s="73">
        <v>83400182010</v>
      </c>
      <c r="D15" s="74" t="s">
        <v>44</v>
      </c>
      <c r="E15" s="48">
        <f t="shared" si="0"/>
        <v>2.3719999999999999</v>
      </c>
      <c r="F15" s="75">
        <v>4.0999999999999996</v>
      </c>
      <c r="G15" s="76">
        <v>30</v>
      </c>
      <c r="H15" s="50">
        <f t="shared" si="1"/>
        <v>3.9859999999999998</v>
      </c>
      <c r="I15" s="77">
        <v>3.7</v>
      </c>
      <c r="J15" s="72">
        <v>2</v>
      </c>
      <c r="K15" s="72">
        <v>3.5</v>
      </c>
      <c r="L15" s="72">
        <v>3.8</v>
      </c>
      <c r="M15" s="78"/>
      <c r="N15" s="63">
        <f t="shared" si="2"/>
        <v>2.6</v>
      </c>
      <c r="O15" s="72">
        <v>3</v>
      </c>
      <c r="P15" s="77">
        <v>4</v>
      </c>
      <c r="Q15" s="72">
        <v>3.5</v>
      </c>
      <c r="R15" s="72">
        <v>4.2</v>
      </c>
      <c r="S15" s="79">
        <v>2.8</v>
      </c>
      <c r="T15" s="76">
        <f t="shared" si="3"/>
        <v>3.5</v>
      </c>
      <c r="U15" s="77">
        <v>0.2</v>
      </c>
      <c r="V15" s="72">
        <v>4.3</v>
      </c>
      <c r="W15" s="72">
        <v>3.8</v>
      </c>
      <c r="X15" s="72">
        <v>4.5</v>
      </c>
      <c r="Y15" s="78">
        <v>4.8</v>
      </c>
      <c r="Z15" s="76">
        <f t="shared" si="4"/>
        <v>3.5200000000000005</v>
      </c>
      <c r="AA15" s="77">
        <v>4.5</v>
      </c>
      <c r="AB15" s="72">
        <v>5</v>
      </c>
      <c r="AC15" s="72">
        <v>5</v>
      </c>
      <c r="AD15" s="72">
        <v>5</v>
      </c>
      <c r="AE15" s="78">
        <v>5</v>
      </c>
      <c r="AF15" s="76">
        <f t="shared" si="5"/>
        <v>4.9000000000000004</v>
      </c>
      <c r="AG15" s="77">
        <v>5</v>
      </c>
      <c r="AH15" s="72">
        <v>3.8</v>
      </c>
      <c r="AI15" s="72">
        <v>5</v>
      </c>
      <c r="AJ15" s="72">
        <v>5</v>
      </c>
      <c r="AK15" s="78">
        <v>5</v>
      </c>
      <c r="AL15" s="76">
        <f t="shared" si="6"/>
        <v>4.76</v>
      </c>
      <c r="AM15" s="77"/>
      <c r="AN15" s="72"/>
      <c r="AO15" s="72"/>
      <c r="AP15" s="72"/>
      <c r="AQ15" s="78"/>
      <c r="AR15" s="76">
        <f t="shared" si="7"/>
        <v>0</v>
      </c>
    </row>
    <row r="16" spans="2:44" s="80" customFormat="1" ht="16.5" thickTop="1" thickBot="1" x14ac:dyDescent="0.3">
      <c r="B16" s="72">
        <v>15</v>
      </c>
      <c r="C16" s="73">
        <v>83401602010</v>
      </c>
      <c r="D16" s="74" t="s">
        <v>45</v>
      </c>
      <c r="E16" s="48">
        <f t="shared" si="0"/>
        <v>2.427</v>
      </c>
      <c r="F16" s="75">
        <v>4.4000000000000004</v>
      </c>
      <c r="G16" s="76">
        <v>47</v>
      </c>
      <c r="H16" s="50">
        <f t="shared" si="1"/>
        <v>4.5884999999999998</v>
      </c>
      <c r="I16" s="77">
        <v>0</v>
      </c>
      <c r="J16" s="72">
        <v>0</v>
      </c>
      <c r="K16" s="72">
        <v>0</v>
      </c>
      <c r="L16" s="72">
        <v>0</v>
      </c>
      <c r="M16" s="78">
        <v>0</v>
      </c>
      <c r="N16" s="63">
        <f t="shared" si="2"/>
        <v>0</v>
      </c>
      <c r="O16" s="72">
        <v>4.3</v>
      </c>
      <c r="P16" s="77">
        <v>4.2</v>
      </c>
      <c r="Q16" s="72">
        <v>4</v>
      </c>
      <c r="R16" s="72"/>
      <c r="S16" s="79"/>
      <c r="T16" s="76">
        <f t="shared" si="3"/>
        <v>2.5</v>
      </c>
      <c r="U16" s="77">
        <v>0.5</v>
      </c>
      <c r="V16" s="72">
        <v>4.5999999999999996</v>
      </c>
      <c r="W16" s="72">
        <v>4.5</v>
      </c>
      <c r="X16" s="72">
        <v>3.3</v>
      </c>
      <c r="Y16" s="78">
        <v>4.8</v>
      </c>
      <c r="Z16" s="76">
        <f t="shared" si="4"/>
        <v>3.54</v>
      </c>
      <c r="AA16" s="77">
        <v>4.5999999999999996</v>
      </c>
      <c r="AB16" s="72">
        <v>4.5999999999999996</v>
      </c>
      <c r="AC16" s="72">
        <v>4.5</v>
      </c>
      <c r="AD16" s="72">
        <v>4</v>
      </c>
      <c r="AE16" s="78">
        <v>4.8</v>
      </c>
      <c r="AF16" s="76">
        <f t="shared" si="5"/>
        <v>4.5</v>
      </c>
      <c r="AG16" s="77">
        <v>5</v>
      </c>
      <c r="AH16" s="72">
        <v>5</v>
      </c>
      <c r="AI16" s="72">
        <v>5</v>
      </c>
      <c r="AJ16" s="72">
        <v>5</v>
      </c>
      <c r="AK16" s="78">
        <v>5</v>
      </c>
      <c r="AL16" s="76">
        <f t="shared" si="6"/>
        <v>5</v>
      </c>
      <c r="AM16" s="77">
        <v>4.0999999999999996</v>
      </c>
      <c r="AN16" s="72">
        <v>3.5</v>
      </c>
      <c r="AO16" s="72">
        <v>3.6</v>
      </c>
      <c r="AP16" s="72">
        <v>4</v>
      </c>
      <c r="AQ16" s="78">
        <v>4.8</v>
      </c>
      <c r="AR16" s="76">
        <f t="shared" si="7"/>
        <v>4</v>
      </c>
    </row>
    <row r="17" spans="2:44" s="145" customFormat="1" ht="16.5" thickTop="1" thickBot="1" x14ac:dyDescent="0.3">
      <c r="B17" s="134">
        <v>16</v>
      </c>
      <c r="C17" s="135">
        <v>83400312010</v>
      </c>
      <c r="D17" s="136" t="s">
        <v>46</v>
      </c>
      <c r="E17" s="137">
        <f t="shared" si="0"/>
        <v>2.8804000000000003</v>
      </c>
      <c r="F17" s="138">
        <v>3.7</v>
      </c>
      <c r="G17" s="139">
        <v>38</v>
      </c>
      <c r="H17" s="140">
        <f t="shared" si="1"/>
        <v>4.2402000000000006</v>
      </c>
      <c r="I17" s="141">
        <v>3.5</v>
      </c>
      <c r="J17" s="134">
        <v>4.38</v>
      </c>
      <c r="K17" s="134">
        <v>3.5</v>
      </c>
      <c r="L17" s="134">
        <v>3.8</v>
      </c>
      <c r="M17" s="142"/>
      <c r="N17" s="143">
        <f t="shared" si="2"/>
        <v>3.036</v>
      </c>
      <c r="O17" s="134">
        <v>4.2</v>
      </c>
      <c r="P17" s="141">
        <v>4</v>
      </c>
      <c r="Q17" s="134">
        <v>4.2</v>
      </c>
      <c r="R17" s="134">
        <v>4.5</v>
      </c>
      <c r="S17" s="144">
        <v>4.7</v>
      </c>
      <c r="T17" s="139">
        <f t="shared" si="3"/>
        <v>4.3199999999999994</v>
      </c>
      <c r="U17" s="141">
        <v>0.5</v>
      </c>
      <c r="V17" s="134">
        <v>4.2</v>
      </c>
      <c r="W17" s="134">
        <v>4.3</v>
      </c>
      <c r="X17" s="134">
        <v>3.8</v>
      </c>
      <c r="Y17" s="142">
        <v>4.5</v>
      </c>
      <c r="Z17" s="139">
        <f t="shared" si="4"/>
        <v>3.46</v>
      </c>
      <c r="AA17" s="141">
        <v>4.8</v>
      </c>
      <c r="AB17" s="134">
        <v>4.2</v>
      </c>
      <c r="AC17" s="134">
        <v>4.3</v>
      </c>
      <c r="AD17" s="134">
        <v>3.8</v>
      </c>
      <c r="AE17" s="142">
        <v>4.5</v>
      </c>
      <c r="AF17" s="139">
        <f t="shared" si="5"/>
        <v>4.32</v>
      </c>
      <c r="AG17" s="141">
        <v>5</v>
      </c>
      <c r="AH17" s="134">
        <v>5</v>
      </c>
      <c r="AI17" s="134">
        <v>5</v>
      </c>
      <c r="AJ17" s="134">
        <v>5</v>
      </c>
      <c r="AK17" s="142">
        <v>5</v>
      </c>
      <c r="AL17" s="139">
        <f t="shared" si="6"/>
        <v>5</v>
      </c>
      <c r="AM17" s="141">
        <v>4.0999999999999996</v>
      </c>
      <c r="AN17" s="134">
        <v>2.8</v>
      </c>
      <c r="AO17" s="134">
        <v>2.8</v>
      </c>
      <c r="AP17" s="134">
        <v>2.8</v>
      </c>
      <c r="AQ17" s="142">
        <v>2.7</v>
      </c>
      <c r="AR17" s="139">
        <f t="shared" si="7"/>
        <v>3.04</v>
      </c>
    </row>
    <row r="18" spans="2:44" s="80" customFormat="1" ht="16.5" thickTop="1" thickBot="1" x14ac:dyDescent="0.3">
      <c r="B18" s="72">
        <v>17</v>
      </c>
      <c r="C18" s="73">
        <v>83401002010</v>
      </c>
      <c r="D18" s="74" t="s">
        <v>47</v>
      </c>
      <c r="E18" s="48">
        <f t="shared" si="0"/>
        <v>2.5939999999999999</v>
      </c>
      <c r="F18" s="75">
        <v>4.4000000000000004</v>
      </c>
      <c r="G18" s="76">
        <v>44</v>
      </c>
      <c r="H18" s="50">
        <f t="shared" si="1"/>
        <v>4.5969999999999995</v>
      </c>
      <c r="I18" s="77">
        <v>0</v>
      </c>
      <c r="J18" s="72">
        <v>0</v>
      </c>
      <c r="K18" s="72">
        <v>0</v>
      </c>
      <c r="L18" s="72">
        <v>0</v>
      </c>
      <c r="M18" s="78">
        <v>0</v>
      </c>
      <c r="N18" s="63">
        <f t="shared" si="2"/>
        <v>0</v>
      </c>
      <c r="O18" s="72">
        <v>3.4</v>
      </c>
      <c r="P18" s="77">
        <v>4.5</v>
      </c>
      <c r="Q18" s="72">
        <v>4.3</v>
      </c>
      <c r="R18" s="72">
        <v>4.2</v>
      </c>
      <c r="S18" s="79">
        <v>4.2</v>
      </c>
      <c r="T18" s="76">
        <f t="shared" si="3"/>
        <v>4.1199999999999992</v>
      </c>
      <c r="U18" s="72">
        <v>1</v>
      </c>
      <c r="V18" s="77">
        <v>4.5999999999999996</v>
      </c>
      <c r="W18" s="72">
        <v>4.5</v>
      </c>
      <c r="X18" s="72">
        <v>3.3</v>
      </c>
      <c r="Y18" s="79">
        <v>4.8</v>
      </c>
      <c r="Z18" s="76">
        <f t="shared" si="4"/>
        <v>3.6399999999999997</v>
      </c>
      <c r="AA18" s="77">
        <v>4.5999999999999996</v>
      </c>
      <c r="AB18" s="72">
        <v>4.5999999999999996</v>
      </c>
      <c r="AC18" s="72">
        <v>4.5</v>
      </c>
      <c r="AD18" s="72">
        <v>4</v>
      </c>
      <c r="AE18" s="78">
        <v>4.8</v>
      </c>
      <c r="AF18" s="76">
        <f t="shared" si="5"/>
        <v>4.5</v>
      </c>
      <c r="AG18" s="77">
        <v>5</v>
      </c>
      <c r="AH18" s="72">
        <v>5</v>
      </c>
      <c r="AI18" s="72">
        <v>5</v>
      </c>
      <c r="AJ18" s="72">
        <v>5</v>
      </c>
      <c r="AK18" s="78">
        <v>5</v>
      </c>
      <c r="AL18" s="76">
        <f t="shared" si="6"/>
        <v>5</v>
      </c>
      <c r="AM18" s="77">
        <v>4.0999999999999996</v>
      </c>
      <c r="AN18" s="72">
        <v>3.5</v>
      </c>
      <c r="AO18" s="72">
        <v>3.6</v>
      </c>
      <c r="AP18" s="72">
        <v>4</v>
      </c>
      <c r="AQ18" s="78">
        <v>4.8</v>
      </c>
      <c r="AR18" s="76">
        <f t="shared" si="7"/>
        <v>4</v>
      </c>
    </row>
    <row r="19" spans="2:44" s="80" customFormat="1" ht="16.5" thickTop="1" thickBot="1" x14ac:dyDescent="0.3">
      <c r="B19" s="72">
        <v>18</v>
      </c>
      <c r="C19" s="73">
        <v>83400332010</v>
      </c>
      <c r="D19" s="74" t="s">
        <v>48</v>
      </c>
      <c r="E19" s="48">
        <f t="shared" si="0"/>
        <v>2.762</v>
      </c>
      <c r="F19" s="75">
        <v>2.7</v>
      </c>
      <c r="G19" s="76">
        <v>23</v>
      </c>
      <c r="H19" s="50">
        <f t="shared" si="1"/>
        <v>3.306</v>
      </c>
      <c r="I19" s="77">
        <v>4.2</v>
      </c>
      <c r="J19" s="72">
        <v>0</v>
      </c>
      <c r="K19" s="72">
        <v>0</v>
      </c>
      <c r="L19" s="72">
        <v>0</v>
      </c>
      <c r="M19" s="78">
        <v>0</v>
      </c>
      <c r="N19" s="63">
        <f t="shared" si="2"/>
        <v>0.84000000000000008</v>
      </c>
      <c r="O19" s="72">
        <v>3.8</v>
      </c>
      <c r="P19" s="77">
        <v>4.5999999999999996</v>
      </c>
      <c r="Q19" s="72">
        <v>4.5</v>
      </c>
      <c r="R19" s="72">
        <v>4.8</v>
      </c>
      <c r="S19" s="79">
        <v>4.2</v>
      </c>
      <c r="T19" s="76">
        <f t="shared" si="3"/>
        <v>4.38</v>
      </c>
      <c r="U19" s="77">
        <v>0.2</v>
      </c>
      <c r="V19" s="72">
        <v>4.3</v>
      </c>
      <c r="W19" s="72">
        <v>4.5</v>
      </c>
      <c r="X19" s="72">
        <v>4.8</v>
      </c>
      <c r="Y19" s="78">
        <v>4.2</v>
      </c>
      <c r="Z19" s="76">
        <f t="shared" si="4"/>
        <v>3.6</v>
      </c>
      <c r="AA19" s="77">
        <v>4.2</v>
      </c>
      <c r="AB19" s="72">
        <v>3.8</v>
      </c>
      <c r="AC19" s="72">
        <v>4.3</v>
      </c>
      <c r="AD19" s="72">
        <v>4.5</v>
      </c>
      <c r="AE19" s="78">
        <v>4.8</v>
      </c>
      <c r="AF19" s="76">
        <f t="shared" si="5"/>
        <v>4.32</v>
      </c>
      <c r="AG19" s="77">
        <v>5</v>
      </c>
      <c r="AH19" s="72">
        <v>5</v>
      </c>
      <c r="AI19" s="72">
        <v>5</v>
      </c>
      <c r="AJ19" s="72">
        <v>5</v>
      </c>
      <c r="AK19" s="78">
        <v>5</v>
      </c>
      <c r="AL19" s="76">
        <f t="shared" si="6"/>
        <v>5</v>
      </c>
      <c r="AM19" s="77">
        <v>3.9</v>
      </c>
      <c r="AN19" s="72">
        <v>3.8</v>
      </c>
      <c r="AO19" s="72">
        <v>4.0999999999999996</v>
      </c>
      <c r="AP19" s="72">
        <v>5</v>
      </c>
      <c r="AQ19" s="78">
        <v>5</v>
      </c>
      <c r="AR19" s="76">
        <f t="shared" si="7"/>
        <v>4.3599999999999994</v>
      </c>
    </row>
    <row r="20" spans="2:44" s="80" customFormat="1" ht="16.5" thickTop="1" thickBot="1" x14ac:dyDescent="0.3">
      <c r="B20" s="72">
        <v>19</v>
      </c>
      <c r="C20" s="73">
        <v>83401482010</v>
      </c>
      <c r="D20" s="74" t="s">
        <v>49</v>
      </c>
      <c r="E20" s="48">
        <f t="shared" si="0"/>
        <v>2.5940000000000003</v>
      </c>
      <c r="F20" s="75">
        <v>4.0999999999999996</v>
      </c>
      <c r="G20" s="76">
        <v>23</v>
      </c>
      <c r="H20" s="50">
        <f t="shared" si="1"/>
        <v>3.9220000000000002</v>
      </c>
      <c r="I20" s="77">
        <v>3.5</v>
      </c>
      <c r="J20" s="72">
        <v>2</v>
      </c>
      <c r="K20" s="72">
        <v>0</v>
      </c>
      <c r="L20" s="72">
        <v>0</v>
      </c>
      <c r="M20" s="78">
        <v>0</v>
      </c>
      <c r="N20" s="63">
        <f t="shared" si="2"/>
        <v>1.1000000000000001</v>
      </c>
      <c r="O20" s="72">
        <v>4.2</v>
      </c>
      <c r="P20" s="77">
        <v>3.7</v>
      </c>
      <c r="Q20" s="72">
        <v>4.5</v>
      </c>
      <c r="R20" s="72">
        <v>3.3</v>
      </c>
      <c r="S20" s="79">
        <v>4.5</v>
      </c>
      <c r="T20" s="76">
        <f t="shared" si="3"/>
        <v>4.04</v>
      </c>
      <c r="U20" s="77">
        <v>0.5</v>
      </c>
      <c r="V20" s="72">
        <v>2.5</v>
      </c>
      <c r="W20" s="72">
        <v>4.5</v>
      </c>
      <c r="X20" s="72">
        <v>4.5</v>
      </c>
      <c r="Y20" s="78">
        <v>4.8</v>
      </c>
      <c r="Z20" s="76">
        <f t="shared" si="4"/>
        <v>3.3600000000000003</v>
      </c>
      <c r="AA20" s="77">
        <v>3.8</v>
      </c>
      <c r="AB20" s="72">
        <v>4.5</v>
      </c>
      <c r="AC20" s="72">
        <v>4.5</v>
      </c>
      <c r="AD20" s="72">
        <v>4</v>
      </c>
      <c r="AE20" s="78">
        <v>4.8</v>
      </c>
      <c r="AF20" s="76">
        <f t="shared" si="5"/>
        <v>4.32</v>
      </c>
      <c r="AG20" s="77">
        <v>5</v>
      </c>
      <c r="AH20" s="72">
        <v>4.5</v>
      </c>
      <c r="AI20" s="72">
        <v>4.8</v>
      </c>
      <c r="AJ20" s="72">
        <v>5</v>
      </c>
      <c r="AK20" s="78">
        <v>5</v>
      </c>
      <c r="AL20" s="76">
        <f t="shared" si="6"/>
        <v>4.8600000000000003</v>
      </c>
      <c r="AM20" s="77">
        <v>3.4</v>
      </c>
      <c r="AN20" s="72">
        <v>2.6</v>
      </c>
      <c r="AO20" s="72">
        <v>3.4</v>
      </c>
      <c r="AP20" s="72">
        <v>3.8</v>
      </c>
      <c r="AQ20" s="78">
        <v>3.7</v>
      </c>
      <c r="AR20" s="76">
        <f t="shared" si="7"/>
        <v>3.38</v>
      </c>
    </row>
    <row r="21" spans="2:44" s="80" customFormat="1" ht="16.5" thickTop="1" thickBot="1" x14ac:dyDescent="0.3">
      <c r="B21" s="72">
        <v>20</v>
      </c>
      <c r="C21" s="73">
        <v>83401492010</v>
      </c>
      <c r="D21" s="74" t="s">
        <v>50</v>
      </c>
      <c r="E21" s="48">
        <f t="shared" si="0"/>
        <v>1.2890000000000001</v>
      </c>
      <c r="F21" s="75">
        <v>4.4000000000000004</v>
      </c>
      <c r="G21" s="76">
        <v>38</v>
      </c>
      <c r="H21" s="50">
        <f t="shared" si="1"/>
        <v>3.7945000000000002</v>
      </c>
      <c r="I21" s="77">
        <v>0</v>
      </c>
      <c r="J21" s="72">
        <v>0</v>
      </c>
      <c r="K21" s="72">
        <v>0</v>
      </c>
      <c r="L21" s="72">
        <v>0</v>
      </c>
      <c r="M21" s="78">
        <v>0</v>
      </c>
      <c r="N21" s="63">
        <f t="shared" si="2"/>
        <v>0</v>
      </c>
      <c r="O21" s="72">
        <v>3.7</v>
      </c>
      <c r="P21" s="77">
        <v>3.5</v>
      </c>
      <c r="Q21" s="72">
        <v>4.7</v>
      </c>
      <c r="R21" s="72">
        <v>3.7</v>
      </c>
      <c r="S21" s="79"/>
      <c r="T21" s="76">
        <f t="shared" si="3"/>
        <v>3.12</v>
      </c>
      <c r="U21" s="77">
        <v>0.5</v>
      </c>
      <c r="V21" s="72">
        <v>4.5999999999999996</v>
      </c>
      <c r="W21" s="72">
        <v>4.5</v>
      </c>
      <c r="X21" s="72">
        <v>3.3</v>
      </c>
      <c r="Y21" s="78">
        <v>4.8</v>
      </c>
      <c r="Z21" s="76">
        <f t="shared" si="4"/>
        <v>3.54</v>
      </c>
      <c r="AA21" s="77">
        <v>4.0999999999999996</v>
      </c>
      <c r="AB21" s="72">
        <v>3.5</v>
      </c>
      <c r="AC21" s="72">
        <v>3.6</v>
      </c>
      <c r="AD21" s="72">
        <v>4</v>
      </c>
      <c r="AE21" s="78">
        <v>4.8</v>
      </c>
      <c r="AF21" s="76">
        <f t="shared" si="5"/>
        <v>4</v>
      </c>
      <c r="AG21" s="77"/>
      <c r="AH21" s="72"/>
      <c r="AI21" s="72"/>
      <c r="AJ21" s="72"/>
      <c r="AK21" s="78"/>
      <c r="AL21" s="76">
        <f t="shared" si="6"/>
        <v>0</v>
      </c>
      <c r="AM21" s="77"/>
      <c r="AN21" s="72"/>
      <c r="AO21" s="72"/>
      <c r="AP21" s="72"/>
      <c r="AQ21" s="78"/>
      <c r="AR21" s="76">
        <f t="shared" si="7"/>
        <v>0</v>
      </c>
    </row>
    <row r="22" spans="2:44" s="80" customFormat="1" ht="16.5" thickTop="1" thickBot="1" x14ac:dyDescent="0.3">
      <c r="B22" s="72">
        <v>21</v>
      </c>
      <c r="C22" s="73">
        <v>83400352010</v>
      </c>
      <c r="D22" s="74" t="s">
        <v>51</v>
      </c>
      <c r="E22" s="48">
        <f t="shared" si="0"/>
        <v>2.544</v>
      </c>
      <c r="F22" s="75">
        <v>4.0999999999999996</v>
      </c>
      <c r="G22" s="76">
        <v>40</v>
      </c>
      <c r="H22" s="50">
        <f t="shared" si="1"/>
        <v>4.3220000000000001</v>
      </c>
      <c r="I22" s="77">
        <v>0</v>
      </c>
      <c r="J22" s="72">
        <v>0</v>
      </c>
      <c r="K22" s="72">
        <v>0</v>
      </c>
      <c r="L22" s="72">
        <v>0</v>
      </c>
      <c r="M22" s="78">
        <v>0</v>
      </c>
      <c r="N22" s="63">
        <f t="shared" si="2"/>
        <v>0</v>
      </c>
      <c r="O22" s="72">
        <v>4.2</v>
      </c>
      <c r="P22" s="77">
        <v>4.8</v>
      </c>
      <c r="Q22" s="72">
        <v>4.7</v>
      </c>
      <c r="R22" s="72">
        <v>2</v>
      </c>
      <c r="S22" s="79">
        <v>3</v>
      </c>
      <c r="T22" s="76">
        <f t="shared" si="3"/>
        <v>3.7399999999999998</v>
      </c>
      <c r="U22" s="77">
        <v>0.8</v>
      </c>
      <c r="V22" s="72">
        <v>4.8</v>
      </c>
      <c r="W22" s="72">
        <v>4.3</v>
      </c>
      <c r="X22" s="72">
        <v>3.8</v>
      </c>
      <c r="Y22" s="78">
        <v>4.5</v>
      </c>
      <c r="Z22" s="76">
        <f t="shared" si="4"/>
        <v>3.6399999999999997</v>
      </c>
      <c r="AA22" s="77">
        <v>4.2</v>
      </c>
      <c r="AB22" s="72">
        <v>3.8</v>
      </c>
      <c r="AC22" s="72">
        <v>4.3</v>
      </c>
      <c r="AD22" s="72">
        <v>4.5</v>
      </c>
      <c r="AE22" s="78">
        <v>4.8</v>
      </c>
      <c r="AF22" s="76">
        <f t="shared" si="5"/>
        <v>4.32</v>
      </c>
      <c r="AG22" s="77">
        <v>5</v>
      </c>
      <c r="AH22" s="72">
        <v>5</v>
      </c>
      <c r="AI22" s="72">
        <v>5</v>
      </c>
      <c r="AJ22" s="72">
        <v>5</v>
      </c>
      <c r="AK22" s="78">
        <v>3.5</v>
      </c>
      <c r="AL22" s="76">
        <f t="shared" si="6"/>
        <v>4.7</v>
      </c>
      <c r="AM22" s="77">
        <v>3.9</v>
      </c>
      <c r="AN22" s="72">
        <v>3.8</v>
      </c>
      <c r="AO22" s="72">
        <v>4.0999999999999996</v>
      </c>
      <c r="AP22" s="72">
        <v>5</v>
      </c>
      <c r="AQ22" s="78">
        <v>5</v>
      </c>
      <c r="AR22" s="76">
        <f t="shared" si="7"/>
        <v>4.3599999999999994</v>
      </c>
    </row>
    <row r="23" spans="2:44" s="80" customFormat="1" ht="16.5" thickTop="1" thickBot="1" x14ac:dyDescent="0.3">
      <c r="B23" s="72">
        <v>23</v>
      </c>
      <c r="C23" s="73">
        <v>83401062010</v>
      </c>
      <c r="D23" s="74" t="s">
        <v>52</v>
      </c>
      <c r="E23" s="48">
        <f t="shared" si="0"/>
        <v>2.0680000000000001</v>
      </c>
      <c r="F23" s="75">
        <v>4.0999999999999996</v>
      </c>
      <c r="G23" s="76">
        <v>26</v>
      </c>
      <c r="H23" s="50">
        <f t="shared" si="1"/>
        <v>3.7339999999999995</v>
      </c>
      <c r="I23" s="77">
        <v>0</v>
      </c>
      <c r="J23" s="72">
        <v>0</v>
      </c>
      <c r="K23" s="72">
        <v>0</v>
      </c>
      <c r="L23" s="72">
        <v>0</v>
      </c>
      <c r="M23" s="78">
        <v>0</v>
      </c>
      <c r="N23" s="63">
        <f t="shared" si="2"/>
        <v>0</v>
      </c>
      <c r="O23" s="72">
        <v>3.5</v>
      </c>
      <c r="P23" s="77">
        <v>2.9</v>
      </c>
      <c r="Q23" s="72">
        <v>3.9</v>
      </c>
      <c r="R23" s="72">
        <v>3.5</v>
      </c>
      <c r="S23" s="79">
        <v>5</v>
      </c>
      <c r="T23" s="76">
        <f t="shared" si="3"/>
        <v>3.7600000000000002</v>
      </c>
      <c r="U23" s="77">
        <v>0.5</v>
      </c>
      <c r="V23" s="72">
        <v>1.3</v>
      </c>
      <c r="W23" s="72">
        <v>0</v>
      </c>
      <c r="X23" s="72">
        <v>2.5</v>
      </c>
      <c r="Y23" s="78">
        <v>4.2</v>
      </c>
      <c r="Z23" s="76">
        <f t="shared" si="4"/>
        <v>1.7</v>
      </c>
      <c r="AA23" s="77">
        <v>4.5</v>
      </c>
      <c r="AB23" s="72">
        <v>4.5</v>
      </c>
      <c r="AC23" s="72">
        <v>4.8</v>
      </c>
      <c r="AD23" s="72">
        <v>3.5</v>
      </c>
      <c r="AE23" s="78">
        <v>4.2</v>
      </c>
      <c r="AF23" s="76">
        <f t="shared" si="5"/>
        <v>4.3</v>
      </c>
      <c r="AG23" s="77">
        <v>5</v>
      </c>
      <c r="AH23" s="72">
        <v>5</v>
      </c>
      <c r="AI23" s="72">
        <v>5</v>
      </c>
      <c r="AJ23" s="72">
        <v>5</v>
      </c>
      <c r="AK23" s="78">
        <v>4</v>
      </c>
      <c r="AL23" s="76">
        <f t="shared" si="6"/>
        <v>4.8</v>
      </c>
      <c r="AM23" s="77">
        <v>2.2999999999999998</v>
      </c>
      <c r="AN23" s="72">
        <v>2.5</v>
      </c>
      <c r="AO23" s="72">
        <v>2.9</v>
      </c>
      <c r="AP23" s="72">
        <v>1.2</v>
      </c>
      <c r="AQ23" s="78"/>
      <c r="AR23" s="76">
        <f t="shared" si="7"/>
        <v>1.7799999999999998</v>
      </c>
    </row>
    <row r="24" spans="2:44" ht="16.5" thickTop="1" thickBot="1" x14ac:dyDescent="0.3">
      <c r="B24" s="25">
        <v>25</v>
      </c>
      <c r="C24" s="41">
        <v>83450932010</v>
      </c>
      <c r="D24" s="42" t="s">
        <v>55</v>
      </c>
      <c r="E24" s="48">
        <f t="shared" si="0"/>
        <v>3.0400000000000005</v>
      </c>
      <c r="F24" s="71">
        <v>4.0999999999999996</v>
      </c>
      <c r="G24" s="51">
        <v>42</v>
      </c>
      <c r="H24" s="50">
        <f t="shared" si="1"/>
        <v>4.62</v>
      </c>
      <c r="I24" s="32">
        <v>3.3</v>
      </c>
      <c r="J24" s="25">
        <v>4</v>
      </c>
      <c r="K24" s="25">
        <v>3.5</v>
      </c>
      <c r="L24" s="25">
        <v>4</v>
      </c>
      <c r="M24" s="26">
        <v>4</v>
      </c>
      <c r="N24" s="63">
        <f t="shared" si="2"/>
        <v>3.7600000000000002</v>
      </c>
      <c r="O24" s="25">
        <v>4.4000000000000004</v>
      </c>
      <c r="P24" s="32">
        <v>4.5999999999999996</v>
      </c>
      <c r="Q24" s="25">
        <v>3.7</v>
      </c>
      <c r="R24" s="25">
        <v>4.4000000000000004</v>
      </c>
      <c r="S24" s="44">
        <v>4.5999999999999996</v>
      </c>
      <c r="T24" s="38">
        <f t="shared" si="3"/>
        <v>4.3400000000000007</v>
      </c>
      <c r="U24" s="32">
        <v>0</v>
      </c>
      <c r="V24" s="25">
        <v>3.5</v>
      </c>
      <c r="W24" s="25">
        <v>4.5</v>
      </c>
      <c r="X24" s="25">
        <v>2.5</v>
      </c>
      <c r="Y24" s="26">
        <v>4.8</v>
      </c>
      <c r="Z24" s="38">
        <f t="shared" si="4"/>
        <v>3.06</v>
      </c>
      <c r="AA24" s="32">
        <v>3.8</v>
      </c>
      <c r="AB24" s="25">
        <v>4.5</v>
      </c>
      <c r="AC24" s="25">
        <v>4.5</v>
      </c>
      <c r="AD24" s="25">
        <v>4</v>
      </c>
      <c r="AE24" s="26">
        <v>4.8</v>
      </c>
      <c r="AF24" s="38">
        <f t="shared" si="5"/>
        <v>4.32</v>
      </c>
      <c r="AG24" s="32">
        <v>5</v>
      </c>
      <c r="AH24" s="25">
        <v>5</v>
      </c>
      <c r="AI24" s="25">
        <v>5</v>
      </c>
      <c r="AJ24" s="25">
        <v>5</v>
      </c>
      <c r="AK24" s="26">
        <v>5</v>
      </c>
      <c r="AL24" s="38">
        <f t="shared" si="6"/>
        <v>5</v>
      </c>
      <c r="AM24" s="32">
        <v>4</v>
      </c>
      <c r="AN24" s="25">
        <v>2.6</v>
      </c>
      <c r="AO24" s="25">
        <v>3.4</v>
      </c>
      <c r="AP24" s="25">
        <v>3.8</v>
      </c>
      <c r="AQ24" s="26">
        <v>3.7</v>
      </c>
      <c r="AR24" s="38">
        <f t="shared" si="7"/>
        <v>3.5</v>
      </c>
    </row>
    <row r="25" spans="2:44" ht="16.5" thickTop="1" thickBot="1" x14ac:dyDescent="0.3">
      <c r="B25" s="25">
        <v>26</v>
      </c>
      <c r="C25" s="41">
        <v>83450162006</v>
      </c>
      <c r="D25" s="42" t="s">
        <v>56</v>
      </c>
      <c r="E25" s="48">
        <f t="shared" si="0"/>
        <v>2.5419999999999998</v>
      </c>
      <c r="F25" s="57">
        <v>4.0999999999999996</v>
      </c>
      <c r="G25" s="52">
        <v>28</v>
      </c>
      <c r="H25" s="50">
        <f t="shared" si="1"/>
        <v>4.0209999999999999</v>
      </c>
      <c r="I25" s="32">
        <v>0</v>
      </c>
      <c r="J25" s="25">
        <v>3</v>
      </c>
      <c r="K25" s="25">
        <v>2.8</v>
      </c>
      <c r="L25" s="25">
        <v>3</v>
      </c>
      <c r="M25" s="26">
        <v>0</v>
      </c>
      <c r="N25" s="63">
        <f t="shared" si="2"/>
        <v>1.7600000000000002</v>
      </c>
      <c r="O25" s="25">
        <v>3.7</v>
      </c>
      <c r="P25" s="32">
        <v>3.5</v>
      </c>
      <c r="Q25" s="25">
        <v>3.4</v>
      </c>
      <c r="R25" s="25">
        <v>4.3</v>
      </c>
      <c r="S25" s="44">
        <v>3.5</v>
      </c>
      <c r="T25" s="38">
        <f t="shared" si="3"/>
        <v>3.6799999999999997</v>
      </c>
      <c r="U25" s="32">
        <v>0.5</v>
      </c>
      <c r="V25" s="25">
        <v>0</v>
      </c>
      <c r="W25" s="25">
        <v>4.5</v>
      </c>
      <c r="X25" s="25">
        <v>4.3</v>
      </c>
      <c r="Y25" s="26">
        <v>4.8</v>
      </c>
      <c r="Z25" s="38">
        <f t="shared" si="4"/>
        <v>2.8200000000000003</v>
      </c>
      <c r="AA25" s="32">
        <v>3.8</v>
      </c>
      <c r="AB25" s="25">
        <v>4.5</v>
      </c>
      <c r="AC25" s="25">
        <v>4.5</v>
      </c>
      <c r="AD25" s="25">
        <v>4</v>
      </c>
      <c r="AE25" s="26">
        <v>4.8</v>
      </c>
      <c r="AF25" s="38">
        <f t="shared" si="5"/>
        <v>4.32</v>
      </c>
      <c r="AG25" s="32">
        <v>5</v>
      </c>
      <c r="AH25" s="25">
        <v>4</v>
      </c>
      <c r="AI25" s="25">
        <v>5</v>
      </c>
      <c r="AJ25" s="25">
        <v>5</v>
      </c>
      <c r="AK25" s="26">
        <v>0</v>
      </c>
      <c r="AL25" s="38">
        <f t="shared" si="6"/>
        <v>3.8</v>
      </c>
      <c r="AM25" s="32">
        <v>4</v>
      </c>
      <c r="AN25" s="25">
        <v>2.6</v>
      </c>
      <c r="AO25" s="25">
        <v>3.4</v>
      </c>
      <c r="AP25" s="25">
        <v>3.8</v>
      </c>
      <c r="AQ25" s="26">
        <v>3.7</v>
      </c>
      <c r="AR25" s="38">
        <f t="shared" si="7"/>
        <v>3.5</v>
      </c>
    </row>
    <row r="26" spans="2:44" ht="16.5" thickTop="1" thickBot="1" x14ac:dyDescent="0.3">
      <c r="B26" s="25">
        <v>27</v>
      </c>
      <c r="C26" s="41"/>
      <c r="D26" s="42"/>
      <c r="E26" s="48">
        <f t="shared" si="0"/>
        <v>0</v>
      </c>
      <c r="F26" s="71"/>
      <c r="G26" s="53"/>
      <c r="H26" s="50">
        <f t="shared" ref="H26:H27" si="8">((E26+F26)/2+(G26*5/80)*0.4)</f>
        <v>0</v>
      </c>
      <c r="I26" s="32"/>
      <c r="J26" s="25"/>
      <c r="K26" s="25"/>
      <c r="L26" s="25"/>
      <c r="M26" s="26"/>
      <c r="N26" s="63">
        <f t="shared" ref="N26:N47" si="9">(I26+J26+K26+L26+M26)/5</f>
        <v>0</v>
      </c>
      <c r="P26" s="32"/>
      <c r="Q26" s="25"/>
      <c r="R26" s="25"/>
      <c r="S26" s="44"/>
      <c r="T26" s="38">
        <f t="shared" si="3"/>
        <v>0</v>
      </c>
      <c r="U26" s="32"/>
      <c r="V26" s="25"/>
      <c r="W26" s="25"/>
      <c r="X26" s="25"/>
      <c r="Y26" s="26"/>
      <c r="Z26" s="38">
        <f t="shared" si="4"/>
        <v>0</v>
      </c>
      <c r="AA26" s="32"/>
      <c r="AB26" s="25"/>
      <c r="AC26" s="25"/>
      <c r="AD26" s="25"/>
      <c r="AE26" s="26"/>
      <c r="AF26" s="38">
        <f t="shared" si="5"/>
        <v>0</v>
      </c>
      <c r="AG26" s="32"/>
      <c r="AH26" s="25"/>
      <c r="AI26" s="25"/>
      <c r="AJ26" s="25"/>
      <c r="AK26" s="26"/>
      <c r="AL26" s="38">
        <f t="shared" si="6"/>
        <v>0</v>
      </c>
      <c r="AM26" s="32"/>
      <c r="AN26" s="25"/>
      <c r="AO26" s="25"/>
      <c r="AP26" s="25"/>
      <c r="AQ26" s="26"/>
      <c r="AR26" s="38">
        <f t="shared" si="7"/>
        <v>0</v>
      </c>
    </row>
    <row r="27" spans="2:44" ht="16.5" thickTop="1" thickBot="1" x14ac:dyDescent="0.3">
      <c r="B27" s="25">
        <v>28</v>
      </c>
      <c r="C27" s="41"/>
      <c r="D27" s="42"/>
      <c r="E27" s="48">
        <f t="shared" ref="E27:E43" si="10">(N27*0.15+T27*0.1+Z27*0.05+AF27*0.2+AL27*0.1+AR27*0.15)</f>
        <v>0</v>
      </c>
      <c r="F27" s="57"/>
      <c r="G27" s="52"/>
      <c r="H27" s="50">
        <f t="shared" si="8"/>
        <v>0</v>
      </c>
      <c r="I27" s="32"/>
      <c r="J27" s="32"/>
      <c r="K27" s="32"/>
      <c r="L27" s="32"/>
      <c r="M27" s="32"/>
      <c r="N27" s="63">
        <f t="shared" si="9"/>
        <v>0</v>
      </c>
      <c r="P27" s="32"/>
      <c r="Q27" s="32"/>
      <c r="R27" s="32"/>
      <c r="S27" s="32"/>
      <c r="T27" s="38">
        <f t="shared" si="3"/>
        <v>0</v>
      </c>
      <c r="U27" s="32"/>
      <c r="V27" s="32"/>
      <c r="W27" s="32"/>
      <c r="X27" s="32"/>
      <c r="Y27" s="32"/>
      <c r="Z27" s="38">
        <f t="shared" si="4"/>
        <v>0</v>
      </c>
      <c r="AA27" s="32"/>
      <c r="AB27" s="32"/>
      <c r="AC27" s="32"/>
      <c r="AD27" s="32"/>
      <c r="AE27" s="32"/>
      <c r="AF27" s="38">
        <f t="shared" si="5"/>
        <v>0</v>
      </c>
      <c r="AG27" s="32"/>
      <c r="AH27" s="32"/>
      <c r="AI27" s="32"/>
      <c r="AJ27" s="32"/>
      <c r="AK27" s="32"/>
      <c r="AL27" s="38">
        <f t="shared" si="6"/>
        <v>0</v>
      </c>
      <c r="AM27" s="32"/>
      <c r="AN27" s="32"/>
      <c r="AO27" s="32"/>
      <c r="AP27" s="32"/>
      <c r="AQ27" s="32"/>
      <c r="AR27" s="38">
        <f t="shared" si="7"/>
        <v>0</v>
      </c>
    </row>
    <row r="28" spans="2:44" ht="16.5" thickTop="1" thickBot="1" x14ac:dyDescent="0.3">
      <c r="B28" s="25">
        <v>29</v>
      </c>
      <c r="C28" s="41"/>
      <c r="D28" s="42"/>
      <c r="E28" s="48">
        <f t="shared" si="10"/>
        <v>0</v>
      </c>
      <c r="F28" s="71"/>
      <c r="G28" s="53"/>
      <c r="H28" s="50">
        <f t="shared" ref="H28:H32" si="11">((E28+F28)/2+(G28*5/80)*0.4)</f>
        <v>0</v>
      </c>
      <c r="I28" s="32"/>
      <c r="J28" s="25"/>
      <c r="K28" s="25"/>
      <c r="L28" s="25"/>
      <c r="M28" s="26"/>
      <c r="N28" s="63">
        <f t="shared" si="9"/>
        <v>0</v>
      </c>
      <c r="P28" s="32"/>
      <c r="Q28" s="25"/>
      <c r="R28" s="25"/>
      <c r="S28" s="44"/>
      <c r="T28" s="38">
        <f t="shared" si="3"/>
        <v>0</v>
      </c>
      <c r="U28" s="32"/>
      <c r="V28" s="25"/>
      <c r="W28" s="25"/>
      <c r="X28" s="25"/>
      <c r="Y28" s="26"/>
      <c r="Z28" s="38">
        <f t="shared" si="4"/>
        <v>0</v>
      </c>
      <c r="AA28" s="32"/>
      <c r="AB28" s="25"/>
      <c r="AC28" s="25"/>
      <c r="AD28" s="25"/>
      <c r="AE28" s="26"/>
      <c r="AF28" s="38">
        <f t="shared" si="5"/>
        <v>0</v>
      </c>
      <c r="AG28" s="32"/>
      <c r="AH28" s="25"/>
      <c r="AI28" s="25"/>
      <c r="AJ28" s="25"/>
      <c r="AK28" s="26"/>
      <c r="AL28" s="38">
        <f t="shared" si="6"/>
        <v>0</v>
      </c>
      <c r="AM28" s="32"/>
      <c r="AN28" s="25"/>
      <c r="AO28" s="25"/>
      <c r="AP28" s="25"/>
      <c r="AQ28" s="26"/>
      <c r="AR28" s="38">
        <f t="shared" si="7"/>
        <v>0</v>
      </c>
    </row>
    <row r="29" spans="2:44" ht="16.5" thickTop="1" thickBot="1" x14ac:dyDescent="0.3">
      <c r="B29" s="25">
        <v>30</v>
      </c>
      <c r="C29" s="41"/>
      <c r="D29" s="42"/>
      <c r="E29" s="48">
        <f t="shared" si="10"/>
        <v>0</v>
      </c>
      <c r="F29" s="57"/>
      <c r="G29" s="52"/>
      <c r="H29" s="50">
        <f t="shared" si="11"/>
        <v>0</v>
      </c>
      <c r="I29" s="32"/>
      <c r="J29" s="25"/>
      <c r="K29" s="25"/>
      <c r="L29" s="25"/>
      <c r="M29" s="26"/>
      <c r="N29" s="63">
        <f t="shared" si="9"/>
        <v>0</v>
      </c>
      <c r="P29" s="32"/>
      <c r="Q29" s="25"/>
      <c r="R29" s="25"/>
      <c r="S29" s="44"/>
      <c r="T29" s="38">
        <f t="shared" si="3"/>
        <v>0</v>
      </c>
      <c r="U29" s="32"/>
      <c r="V29" s="25"/>
      <c r="W29" s="25"/>
      <c r="X29" s="25"/>
      <c r="Y29" s="26"/>
      <c r="Z29" s="38">
        <f t="shared" si="4"/>
        <v>0</v>
      </c>
      <c r="AA29" s="32"/>
      <c r="AB29" s="25"/>
      <c r="AC29" s="25"/>
      <c r="AD29" s="25"/>
      <c r="AE29" s="26"/>
      <c r="AF29" s="38">
        <f t="shared" si="5"/>
        <v>0</v>
      </c>
      <c r="AG29" s="32"/>
      <c r="AH29" s="25"/>
      <c r="AI29" s="25"/>
      <c r="AJ29" s="25"/>
      <c r="AK29" s="26"/>
      <c r="AL29" s="38">
        <f t="shared" si="6"/>
        <v>0</v>
      </c>
      <c r="AM29" s="32"/>
      <c r="AN29" s="25"/>
      <c r="AO29" s="25"/>
      <c r="AP29" s="25"/>
      <c r="AQ29" s="26"/>
      <c r="AR29" s="38">
        <f t="shared" si="7"/>
        <v>0</v>
      </c>
    </row>
    <row r="30" spans="2:44" ht="16.5" thickTop="1" thickBot="1" x14ac:dyDescent="0.3">
      <c r="B30" s="25">
        <v>31</v>
      </c>
      <c r="C30" s="41"/>
      <c r="D30" s="42"/>
      <c r="E30" s="48">
        <f t="shared" si="10"/>
        <v>0</v>
      </c>
      <c r="F30" s="71"/>
      <c r="G30" s="53"/>
      <c r="H30" s="50">
        <f t="shared" si="11"/>
        <v>0</v>
      </c>
      <c r="I30" s="32"/>
      <c r="J30" s="25"/>
      <c r="K30" s="25"/>
      <c r="L30" s="25"/>
      <c r="M30" s="26"/>
      <c r="N30" s="63">
        <f t="shared" si="9"/>
        <v>0</v>
      </c>
      <c r="P30" s="32"/>
      <c r="Q30" s="25"/>
      <c r="R30" s="25"/>
      <c r="S30" s="44"/>
      <c r="T30" s="38">
        <f t="shared" si="3"/>
        <v>0</v>
      </c>
      <c r="U30" s="32"/>
      <c r="V30" s="25"/>
      <c r="W30" s="25"/>
      <c r="X30" s="25"/>
      <c r="Y30" s="26"/>
      <c r="Z30" s="38">
        <f t="shared" si="4"/>
        <v>0</v>
      </c>
      <c r="AA30" s="32"/>
      <c r="AB30" s="25"/>
      <c r="AC30" s="25"/>
      <c r="AD30" s="25"/>
      <c r="AE30" s="26"/>
      <c r="AF30" s="38">
        <f t="shared" si="5"/>
        <v>0</v>
      </c>
      <c r="AG30" s="32"/>
      <c r="AH30" s="25"/>
      <c r="AI30" s="25"/>
      <c r="AJ30" s="25"/>
      <c r="AK30" s="26"/>
      <c r="AL30" s="38">
        <f t="shared" si="6"/>
        <v>0</v>
      </c>
      <c r="AM30" s="32"/>
      <c r="AN30" s="25"/>
      <c r="AO30" s="25"/>
      <c r="AP30" s="25"/>
      <c r="AQ30" s="26"/>
      <c r="AR30" s="38">
        <f t="shared" si="7"/>
        <v>0</v>
      </c>
    </row>
    <row r="31" spans="2:44" ht="16.5" thickTop="1" thickBot="1" x14ac:dyDescent="0.3">
      <c r="B31" s="25">
        <v>32</v>
      </c>
      <c r="C31" s="41"/>
      <c r="D31" s="42"/>
      <c r="E31" s="48">
        <f t="shared" si="10"/>
        <v>0</v>
      </c>
      <c r="F31" s="57"/>
      <c r="G31" s="52"/>
      <c r="H31" s="50">
        <f t="shared" si="11"/>
        <v>0</v>
      </c>
      <c r="I31" s="32"/>
      <c r="J31" s="25"/>
      <c r="K31" s="25"/>
      <c r="L31" s="25"/>
      <c r="M31" s="26"/>
      <c r="N31" s="63">
        <f t="shared" si="9"/>
        <v>0</v>
      </c>
      <c r="P31" s="32"/>
      <c r="Q31" s="25"/>
      <c r="R31" s="25"/>
      <c r="S31" s="44"/>
      <c r="T31" s="38">
        <f t="shared" si="3"/>
        <v>0</v>
      </c>
      <c r="U31" s="32"/>
      <c r="V31" s="25"/>
      <c r="W31" s="25"/>
      <c r="X31" s="25"/>
      <c r="Y31" s="26"/>
      <c r="Z31" s="38">
        <f t="shared" si="4"/>
        <v>0</v>
      </c>
      <c r="AA31" s="32"/>
      <c r="AB31" s="25"/>
      <c r="AC31" s="25"/>
      <c r="AD31" s="25"/>
      <c r="AE31" s="26"/>
      <c r="AF31" s="38">
        <f t="shared" si="5"/>
        <v>0</v>
      </c>
      <c r="AG31" s="32"/>
      <c r="AH31" s="25"/>
      <c r="AI31" s="25"/>
      <c r="AJ31" s="25"/>
      <c r="AK31" s="26"/>
      <c r="AL31" s="38">
        <f t="shared" si="6"/>
        <v>0</v>
      </c>
      <c r="AM31" s="32"/>
      <c r="AN31" s="25"/>
      <c r="AO31" s="25"/>
      <c r="AP31" s="25"/>
      <c r="AQ31" s="26"/>
      <c r="AR31" s="38">
        <f t="shared" si="7"/>
        <v>0</v>
      </c>
    </row>
    <row r="32" spans="2:44" ht="16.5" thickTop="1" thickBot="1" x14ac:dyDescent="0.3">
      <c r="B32" s="25">
        <v>33</v>
      </c>
      <c r="C32" s="41"/>
      <c r="D32" s="42"/>
      <c r="E32" s="48">
        <f t="shared" si="10"/>
        <v>0</v>
      </c>
      <c r="F32" s="71"/>
      <c r="G32" s="53"/>
      <c r="H32" s="50">
        <f t="shared" si="11"/>
        <v>0</v>
      </c>
      <c r="I32" s="32"/>
      <c r="J32" s="25"/>
      <c r="K32" s="25"/>
      <c r="L32" s="25"/>
      <c r="M32" s="26"/>
      <c r="N32" s="63">
        <f t="shared" si="9"/>
        <v>0</v>
      </c>
      <c r="P32" s="32"/>
      <c r="Q32" s="25"/>
      <c r="R32" s="25"/>
      <c r="S32" s="44"/>
      <c r="T32" s="38">
        <f t="shared" si="3"/>
        <v>0</v>
      </c>
      <c r="U32" s="32"/>
      <c r="V32" s="25"/>
      <c r="W32" s="25"/>
      <c r="X32" s="25"/>
      <c r="Y32" s="26"/>
      <c r="Z32" s="38">
        <f t="shared" si="4"/>
        <v>0</v>
      </c>
      <c r="AA32" s="32"/>
      <c r="AB32" s="25"/>
      <c r="AC32" s="25"/>
      <c r="AD32" s="25"/>
      <c r="AE32" s="26"/>
      <c r="AF32" s="38">
        <f t="shared" si="5"/>
        <v>0</v>
      </c>
      <c r="AG32" s="32"/>
      <c r="AH32" s="25"/>
      <c r="AI32" s="25"/>
      <c r="AJ32" s="25"/>
      <c r="AK32" s="26"/>
      <c r="AL32" s="38">
        <f t="shared" si="6"/>
        <v>0</v>
      </c>
      <c r="AM32" s="32"/>
      <c r="AN32" s="25"/>
      <c r="AO32" s="25"/>
      <c r="AP32" s="25"/>
      <c r="AQ32" s="26"/>
      <c r="AR32" s="38">
        <f t="shared" si="7"/>
        <v>0</v>
      </c>
    </row>
    <row r="33" spans="2:44" ht="16.5" thickTop="1" thickBot="1" x14ac:dyDescent="0.3">
      <c r="B33" s="25">
        <v>34</v>
      </c>
      <c r="C33" s="41"/>
      <c r="D33" s="42"/>
      <c r="E33" s="48">
        <f t="shared" si="10"/>
        <v>0</v>
      </c>
      <c r="F33" s="57"/>
      <c r="G33" s="52"/>
      <c r="H33" s="50">
        <f t="shared" ref="H33:H47" si="12">(E33*20+G33*40/35)/20</f>
        <v>0</v>
      </c>
      <c r="I33" s="32"/>
      <c r="J33" s="25"/>
      <c r="K33" s="25"/>
      <c r="L33" s="25"/>
      <c r="M33" s="26"/>
      <c r="N33" s="63">
        <f t="shared" si="9"/>
        <v>0</v>
      </c>
      <c r="P33" s="32"/>
      <c r="Q33" s="25"/>
      <c r="R33" s="25"/>
      <c r="S33" s="44"/>
      <c r="T33" s="38">
        <f t="shared" si="3"/>
        <v>0</v>
      </c>
      <c r="U33" s="32"/>
      <c r="V33" s="25"/>
      <c r="W33" s="25"/>
      <c r="X33" s="25"/>
      <c r="Y33" s="26"/>
      <c r="Z33" s="38">
        <f t="shared" si="4"/>
        <v>0</v>
      </c>
      <c r="AA33" s="32"/>
      <c r="AB33" s="25"/>
      <c r="AC33" s="25"/>
      <c r="AD33" s="25"/>
      <c r="AE33" s="26"/>
      <c r="AF33" s="38">
        <f t="shared" si="5"/>
        <v>0</v>
      </c>
      <c r="AG33" s="32"/>
      <c r="AH33" s="25"/>
      <c r="AI33" s="25"/>
      <c r="AJ33" s="25"/>
      <c r="AK33" s="26"/>
      <c r="AL33" s="38">
        <f t="shared" si="6"/>
        <v>0</v>
      </c>
      <c r="AM33" s="32"/>
      <c r="AN33" s="25"/>
      <c r="AO33" s="25"/>
      <c r="AP33" s="25"/>
      <c r="AQ33" s="26"/>
      <c r="AR33" s="38">
        <f t="shared" si="7"/>
        <v>0</v>
      </c>
    </row>
    <row r="34" spans="2:44" ht="16.5" thickTop="1" thickBot="1" x14ac:dyDescent="0.3">
      <c r="B34" s="25">
        <v>35</v>
      </c>
      <c r="C34" s="41"/>
      <c r="D34" s="42"/>
      <c r="E34" s="48">
        <f t="shared" si="10"/>
        <v>0</v>
      </c>
      <c r="F34" s="71"/>
      <c r="G34" s="53"/>
      <c r="H34" s="50">
        <f t="shared" si="12"/>
        <v>0</v>
      </c>
      <c r="I34" s="32"/>
      <c r="J34" s="25"/>
      <c r="K34" s="25"/>
      <c r="L34" s="25"/>
      <c r="M34" s="26"/>
      <c r="N34" s="63">
        <f t="shared" si="9"/>
        <v>0</v>
      </c>
      <c r="P34" s="32"/>
      <c r="Q34" s="25"/>
      <c r="R34" s="25"/>
      <c r="S34" s="44"/>
      <c r="T34" s="38">
        <f t="shared" si="3"/>
        <v>0</v>
      </c>
      <c r="U34" s="32"/>
      <c r="V34" s="25"/>
      <c r="W34" s="25"/>
      <c r="X34" s="25"/>
      <c r="Y34" s="26"/>
      <c r="Z34" s="38">
        <f t="shared" si="4"/>
        <v>0</v>
      </c>
      <c r="AA34" s="32"/>
      <c r="AB34" s="25"/>
      <c r="AC34" s="25"/>
      <c r="AD34" s="25"/>
      <c r="AE34" s="26"/>
      <c r="AF34" s="38">
        <f t="shared" si="5"/>
        <v>0</v>
      </c>
      <c r="AG34" s="32"/>
      <c r="AH34" s="25"/>
      <c r="AI34" s="25"/>
      <c r="AJ34" s="25"/>
      <c r="AK34" s="26"/>
      <c r="AL34" s="38">
        <f t="shared" si="6"/>
        <v>0</v>
      </c>
      <c r="AM34" s="32"/>
      <c r="AN34" s="25"/>
      <c r="AO34" s="25"/>
      <c r="AP34" s="25"/>
      <c r="AQ34" s="26"/>
      <c r="AR34" s="38">
        <f t="shared" si="7"/>
        <v>0</v>
      </c>
    </row>
    <row r="35" spans="2:44" ht="16.5" thickTop="1" thickBot="1" x14ac:dyDescent="0.3">
      <c r="B35" s="25">
        <v>36</v>
      </c>
      <c r="C35" s="41"/>
      <c r="D35" s="42"/>
      <c r="E35" s="48">
        <f t="shared" si="10"/>
        <v>0</v>
      </c>
      <c r="F35" s="57"/>
      <c r="G35" s="52"/>
      <c r="H35" s="50">
        <f t="shared" si="12"/>
        <v>0</v>
      </c>
      <c r="I35" s="32"/>
      <c r="J35" s="25"/>
      <c r="K35" s="25"/>
      <c r="L35" s="25"/>
      <c r="M35" s="26"/>
      <c r="N35" s="63">
        <f t="shared" si="9"/>
        <v>0</v>
      </c>
      <c r="P35" s="32"/>
      <c r="Q35" s="25"/>
      <c r="R35" s="25"/>
      <c r="S35" s="44"/>
      <c r="T35" s="38">
        <f t="shared" si="3"/>
        <v>0</v>
      </c>
      <c r="U35" s="32"/>
      <c r="V35" s="25"/>
      <c r="W35" s="25"/>
      <c r="X35" s="25"/>
      <c r="Y35" s="26"/>
      <c r="Z35" s="38">
        <f t="shared" si="4"/>
        <v>0</v>
      </c>
      <c r="AA35" s="32"/>
      <c r="AB35" s="25"/>
      <c r="AC35" s="25"/>
      <c r="AD35" s="25"/>
      <c r="AE35" s="26"/>
      <c r="AF35" s="38">
        <f t="shared" si="5"/>
        <v>0</v>
      </c>
      <c r="AG35" s="32"/>
      <c r="AH35" s="25"/>
      <c r="AI35" s="25"/>
      <c r="AJ35" s="25"/>
      <c r="AK35" s="26"/>
      <c r="AL35" s="38">
        <f t="shared" si="6"/>
        <v>0</v>
      </c>
      <c r="AM35" s="32"/>
      <c r="AN35" s="25"/>
      <c r="AO35" s="25"/>
      <c r="AP35" s="25"/>
      <c r="AQ35" s="26"/>
      <c r="AR35" s="38">
        <f t="shared" si="7"/>
        <v>0</v>
      </c>
    </row>
    <row r="36" spans="2:44" ht="16.5" thickTop="1" thickBot="1" x14ac:dyDescent="0.3">
      <c r="B36" s="25">
        <v>37</v>
      </c>
      <c r="C36" s="41"/>
      <c r="D36" s="42"/>
      <c r="E36" s="48">
        <f t="shared" si="10"/>
        <v>0</v>
      </c>
      <c r="F36" s="71"/>
      <c r="G36" s="53"/>
      <c r="H36" s="50">
        <f t="shared" si="12"/>
        <v>0</v>
      </c>
      <c r="I36" s="32"/>
      <c r="J36" s="25"/>
      <c r="K36" s="25"/>
      <c r="L36" s="25"/>
      <c r="M36" s="26"/>
      <c r="N36" s="63">
        <f t="shared" si="9"/>
        <v>0</v>
      </c>
      <c r="P36" s="32"/>
      <c r="Q36" s="25"/>
      <c r="R36" s="25"/>
      <c r="S36" s="44"/>
      <c r="T36" s="38">
        <f t="shared" si="3"/>
        <v>0</v>
      </c>
      <c r="U36" s="32"/>
      <c r="V36" s="25"/>
      <c r="W36" s="25"/>
      <c r="X36" s="25"/>
      <c r="Y36" s="26"/>
      <c r="Z36" s="38">
        <f t="shared" si="4"/>
        <v>0</v>
      </c>
      <c r="AA36" s="32"/>
      <c r="AB36" s="25"/>
      <c r="AC36" s="25"/>
      <c r="AD36" s="25"/>
      <c r="AE36" s="26"/>
      <c r="AF36" s="38">
        <f t="shared" si="5"/>
        <v>0</v>
      </c>
      <c r="AG36" s="32"/>
      <c r="AH36" s="25"/>
      <c r="AI36" s="25"/>
      <c r="AJ36" s="25"/>
      <c r="AK36" s="26"/>
      <c r="AL36" s="38">
        <f t="shared" si="6"/>
        <v>0</v>
      </c>
      <c r="AM36" s="32"/>
      <c r="AN36" s="25"/>
      <c r="AO36" s="25"/>
      <c r="AP36" s="25"/>
      <c r="AQ36" s="26"/>
      <c r="AR36" s="38">
        <f t="shared" si="7"/>
        <v>0</v>
      </c>
    </row>
    <row r="37" spans="2:44" ht="16.5" thickTop="1" thickBot="1" x14ac:dyDescent="0.3">
      <c r="B37" s="25">
        <v>38</v>
      </c>
      <c r="C37" s="41"/>
      <c r="D37" s="42"/>
      <c r="E37" s="48">
        <f t="shared" si="10"/>
        <v>0</v>
      </c>
      <c r="F37" s="57"/>
      <c r="G37" s="52"/>
      <c r="H37" s="50">
        <f t="shared" si="12"/>
        <v>0</v>
      </c>
      <c r="I37" s="32"/>
      <c r="J37" s="25"/>
      <c r="K37" s="25"/>
      <c r="L37" s="25"/>
      <c r="M37" s="26"/>
      <c r="N37" s="63">
        <f t="shared" si="9"/>
        <v>0</v>
      </c>
      <c r="P37" s="32"/>
      <c r="Q37" s="25"/>
      <c r="R37" s="25"/>
      <c r="S37" s="44"/>
      <c r="T37" s="38">
        <f t="shared" si="3"/>
        <v>0</v>
      </c>
      <c r="U37" s="32"/>
      <c r="V37" s="25"/>
      <c r="W37" s="25"/>
      <c r="X37" s="25"/>
      <c r="Y37" s="26"/>
      <c r="Z37" s="38">
        <f t="shared" si="4"/>
        <v>0</v>
      </c>
      <c r="AA37" s="32"/>
      <c r="AB37" s="25"/>
      <c r="AC37" s="25"/>
      <c r="AD37" s="25"/>
      <c r="AE37" s="26"/>
      <c r="AF37" s="38">
        <f t="shared" si="5"/>
        <v>0</v>
      </c>
      <c r="AG37" s="32"/>
      <c r="AH37" s="25"/>
      <c r="AI37" s="25"/>
      <c r="AJ37" s="25"/>
      <c r="AK37" s="26"/>
      <c r="AL37" s="38">
        <f t="shared" si="6"/>
        <v>0</v>
      </c>
      <c r="AM37" s="32"/>
      <c r="AN37" s="25"/>
      <c r="AO37" s="25"/>
      <c r="AP37" s="25"/>
      <c r="AQ37" s="26"/>
      <c r="AR37" s="38">
        <f t="shared" si="7"/>
        <v>0</v>
      </c>
    </row>
    <row r="38" spans="2:44" ht="16.5" thickTop="1" thickBot="1" x14ac:dyDescent="0.3">
      <c r="B38" s="25">
        <v>39</v>
      </c>
      <c r="C38" s="41"/>
      <c r="D38" s="42"/>
      <c r="E38" s="48">
        <f t="shared" si="10"/>
        <v>0</v>
      </c>
      <c r="F38" s="71"/>
      <c r="G38" s="53"/>
      <c r="H38" s="50">
        <f t="shared" si="12"/>
        <v>0</v>
      </c>
      <c r="I38" s="32"/>
      <c r="J38" s="25"/>
      <c r="K38" s="25"/>
      <c r="L38" s="25"/>
      <c r="M38" s="26"/>
      <c r="N38" s="63">
        <f t="shared" si="9"/>
        <v>0</v>
      </c>
      <c r="P38" s="32"/>
      <c r="Q38" s="25"/>
      <c r="R38" s="25"/>
      <c r="S38" s="44"/>
      <c r="T38" s="38">
        <f t="shared" si="3"/>
        <v>0</v>
      </c>
      <c r="U38" s="32"/>
      <c r="V38" s="25"/>
      <c r="W38" s="25"/>
      <c r="X38" s="25"/>
      <c r="Y38" s="26"/>
      <c r="Z38" s="38">
        <f t="shared" si="4"/>
        <v>0</v>
      </c>
      <c r="AA38" s="32"/>
      <c r="AB38" s="25"/>
      <c r="AC38" s="25"/>
      <c r="AD38" s="25"/>
      <c r="AE38" s="26"/>
      <c r="AF38" s="38">
        <f t="shared" si="5"/>
        <v>0</v>
      </c>
      <c r="AG38" s="32"/>
      <c r="AH38" s="25"/>
      <c r="AI38" s="25"/>
      <c r="AJ38" s="25"/>
      <c r="AK38" s="26"/>
      <c r="AL38" s="38">
        <f t="shared" si="6"/>
        <v>0</v>
      </c>
      <c r="AM38" s="32"/>
      <c r="AN38" s="25"/>
      <c r="AO38" s="25"/>
      <c r="AP38" s="25"/>
      <c r="AQ38" s="26"/>
      <c r="AR38" s="38">
        <f t="shared" si="7"/>
        <v>0</v>
      </c>
    </row>
    <row r="39" spans="2:44" ht="16.5" thickTop="1" thickBot="1" x14ac:dyDescent="0.3">
      <c r="B39" s="25">
        <v>40</v>
      </c>
      <c r="C39" s="41"/>
      <c r="D39" s="42"/>
      <c r="E39" s="48">
        <f t="shared" si="10"/>
        <v>0</v>
      </c>
      <c r="F39" s="57"/>
      <c r="G39" s="52"/>
      <c r="H39" s="50">
        <f t="shared" si="12"/>
        <v>0</v>
      </c>
      <c r="I39" s="32"/>
      <c r="J39" s="25"/>
      <c r="K39" s="25"/>
      <c r="L39" s="25"/>
      <c r="M39" s="26"/>
      <c r="N39" s="63">
        <f t="shared" si="9"/>
        <v>0</v>
      </c>
      <c r="P39" s="32"/>
      <c r="Q39" s="25"/>
      <c r="R39" s="25"/>
      <c r="S39" s="44"/>
      <c r="T39" s="38">
        <f t="shared" si="3"/>
        <v>0</v>
      </c>
      <c r="U39" s="32"/>
      <c r="V39" s="25"/>
      <c r="W39" s="25"/>
      <c r="X39" s="25"/>
      <c r="Y39" s="26"/>
      <c r="Z39" s="38">
        <f t="shared" si="4"/>
        <v>0</v>
      </c>
      <c r="AA39" s="32"/>
      <c r="AB39" s="25"/>
      <c r="AC39" s="25"/>
      <c r="AD39" s="25"/>
      <c r="AE39" s="26"/>
      <c r="AF39" s="38">
        <f t="shared" si="5"/>
        <v>0</v>
      </c>
      <c r="AG39" s="32"/>
      <c r="AH39" s="25"/>
      <c r="AI39" s="25"/>
      <c r="AJ39" s="25"/>
      <c r="AK39" s="26"/>
      <c r="AL39" s="38">
        <f t="shared" si="6"/>
        <v>0</v>
      </c>
      <c r="AM39" s="32"/>
      <c r="AN39" s="25"/>
      <c r="AO39" s="25"/>
      <c r="AP39" s="25"/>
      <c r="AQ39" s="26"/>
      <c r="AR39" s="38">
        <f t="shared" si="7"/>
        <v>0</v>
      </c>
    </row>
    <row r="40" spans="2:44" ht="16.5" thickTop="1" thickBot="1" x14ac:dyDescent="0.3">
      <c r="B40" s="25">
        <v>41</v>
      </c>
      <c r="C40" s="41"/>
      <c r="D40" s="42"/>
      <c r="E40" s="48">
        <f t="shared" si="10"/>
        <v>0</v>
      </c>
      <c r="F40" s="71"/>
      <c r="G40" s="53"/>
      <c r="H40" s="50">
        <f t="shared" si="12"/>
        <v>0</v>
      </c>
      <c r="I40" s="32"/>
      <c r="J40" s="25"/>
      <c r="K40" s="25"/>
      <c r="L40" s="25"/>
      <c r="M40" s="26"/>
      <c r="N40" s="63">
        <f t="shared" si="9"/>
        <v>0</v>
      </c>
      <c r="P40" s="32"/>
      <c r="Q40" s="25"/>
      <c r="R40" s="25"/>
      <c r="S40" s="44"/>
      <c r="T40" s="38">
        <f t="shared" si="3"/>
        <v>0</v>
      </c>
      <c r="U40" s="32"/>
      <c r="V40" s="25"/>
      <c r="W40" s="25"/>
      <c r="X40" s="25"/>
      <c r="Y40" s="26"/>
      <c r="Z40" s="38">
        <f t="shared" si="4"/>
        <v>0</v>
      </c>
      <c r="AA40" s="32"/>
      <c r="AB40" s="25"/>
      <c r="AC40" s="25"/>
      <c r="AD40" s="25"/>
      <c r="AE40" s="26"/>
      <c r="AF40" s="38">
        <f t="shared" si="5"/>
        <v>0</v>
      </c>
      <c r="AG40" s="32"/>
      <c r="AH40" s="25"/>
      <c r="AI40" s="25"/>
      <c r="AJ40" s="25"/>
      <c r="AK40" s="26"/>
      <c r="AL40" s="38">
        <f t="shared" si="6"/>
        <v>0</v>
      </c>
      <c r="AM40" s="32"/>
      <c r="AN40" s="25"/>
      <c r="AO40" s="25"/>
      <c r="AP40" s="25"/>
      <c r="AQ40" s="26"/>
      <c r="AR40" s="38">
        <f t="shared" si="7"/>
        <v>0</v>
      </c>
    </row>
    <row r="41" spans="2:44" ht="16.5" thickTop="1" thickBot="1" x14ac:dyDescent="0.3">
      <c r="B41" s="25">
        <v>42</v>
      </c>
      <c r="C41" s="41"/>
      <c r="D41" s="42"/>
      <c r="E41" s="48">
        <f t="shared" si="10"/>
        <v>0</v>
      </c>
      <c r="F41" s="57"/>
      <c r="G41" s="52"/>
      <c r="H41" s="50">
        <f t="shared" si="12"/>
        <v>0</v>
      </c>
      <c r="I41" s="32"/>
      <c r="J41" s="25"/>
      <c r="K41" s="25"/>
      <c r="L41" s="25"/>
      <c r="M41" s="26"/>
      <c r="N41" s="63">
        <f t="shared" si="9"/>
        <v>0</v>
      </c>
      <c r="P41" s="32"/>
      <c r="Q41" s="25"/>
      <c r="R41" s="25"/>
      <c r="S41" s="44"/>
      <c r="T41" s="38">
        <f t="shared" si="3"/>
        <v>0</v>
      </c>
      <c r="U41" s="32"/>
      <c r="V41" s="25"/>
      <c r="W41" s="25"/>
      <c r="X41" s="25"/>
      <c r="Y41" s="26"/>
      <c r="Z41" s="38">
        <f t="shared" si="4"/>
        <v>0</v>
      </c>
      <c r="AA41" s="32"/>
      <c r="AB41" s="25"/>
      <c r="AC41" s="25"/>
      <c r="AD41" s="25"/>
      <c r="AE41" s="26"/>
      <c r="AF41" s="38">
        <f t="shared" si="5"/>
        <v>0</v>
      </c>
      <c r="AG41" s="32"/>
      <c r="AH41" s="25"/>
      <c r="AI41" s="25"/>
      <c r="AJ41" s="25"/>
      <c r="AK41" s="26"/>
      <c r="AL41" s="38">
        <f t="shared" si="6"/>
        <v>0</v>
      </c>
      <c r="AM41" s="32"/>
      <c r="AN41" s="25"/>
      <c r="AO41" s="25"/>
      <c r="AP41" s="25"/>
      <c r="AQ41" s="26"/>
      <c r="AR41" s="38">
        <f t="shared" si="7"/>
        <v>0</v>
      </c>
    </row>
    <row r="42" spans="2:44" ht="16.5" thickTop="1" thickBot="1" x14ac:dyDescent="0.3">
      <c r="B42" s="54">
        <v>43</v>
      </c>
      <c r="C42" s="55"/>
      <c r="D42" s="56"/>
      <c r="E42" s="48">
        <f t="shared" si="10"/>
        <v>0</v>
      </c>
      <c r="F42" s="71"/>
      <c r="G42" s="53"/>
      <c r="H42" s="50">
        <f t="shared" si="12"/>
        <v>0</v>
      </c>
      <c r="I42" s="58"/>
      <c r="J42" s="54"/>
      <c r="K42" s="54"/>
      <c r="L42" s="54"/>
      <c r="M42" s="59"/>
      <c r="N42" s="64">
        <f t="shared" si="9"/>
        <v>0</v>
      </c>
      <c r="P42" s="58"/>
      <c r="Q42" s="54"/>
      <c r="R42" s="54"/>
      <c r="S42" s="60"/>
      <c r="T42" s="51">
        <f t="shared" si="3"/>
        <v>0</v>
      </c>
      <c r="U42" s="58"/>
      <c r="V42" s="54"/>
      <c r="W42" s="54"/>
      <c r="X42" s="54"/>
      <c r="Y42" s="59"/>
      <c r="Z42" s="51">
        <f t="shared" si="4"/>
        <v>0</v>
      </c>
      <c r="AA42" s="58"/>
      <c r="AB42" s="54"/>
      <c r="AC42" s="54"/>
      <c r="AD42" s="54"/>
      <c r="AE42" s="59"/>
      <c r="AF42" s="51">
        <f t="shared" si="5"/>
        <v>0</v>
      </c>
      <c r="AG42" s="58"/>
      <c r="AH42" s="54"/>
      <c r="AI42" s="54"/>
      <c r="AJ42" s="54"/>
      <c r="AK42" s="59"/>
      <c r="AL42" s="51">
        <f t="shared" si="6"/>
        <v>0</v>
      </c>
      <c r="AM42" s="58"/>
      <c r="AN42" s="54"/>
      <c r="AO42" s="54"/>
      <c r="AP42" s="54"/>
      <c r="AQ42" s="59"/>
      <c r="AR42" s="51">
        <f t="shared" si="7"/>
        <v>0</v>
      </c>
    </row>
    <row r="43" spans="2:44" ht="16.5" thickTop="1" thickBot="1" x14ac:dyDescent="0.3">
      <c r="B43" s="25">
        <v>44</v>
      </c>
      <c r="C43" s="25"/>
      <c r="D43" s="41"/>
      <c r="E43" s="48">
        <f t="shared" si="10"/>
        <v>0</v>
      </c>
      <c r="F43" s="71"/>
      <c r="G43" s="53"/>
      <c r="H43" s="50">
        <f t="shared" si="12"/>
        <v>0</v>
      </c>
      <c r="I43" s="25"/>
      <c r="J43" s="25"/>
      <c r="K43" s="25"/>
      <c r="L43" s="25"/>
      <c r="M43" s="25"/>
      <c r="N43" s="64">
        <f t="shared" si="9"/>
        <v>0</v>
      </c>
      <c r="P43" s="32"/>
      <c r="Q43" s="25"/>
      <c r="R43" s="25"/>
      <c r="S43" s="25"/>
      <c r="T43" s="51">
        <f t="shared" si="3"/>
        <v>0</v>
      </c>
      <c r="U43" s="25"/>
      <c r="V43" s="25"/>
      <c r="W43" s="25"/>
      <c r="X43" s="25"/>
      <c r="Y43" s="25"/>
      <c r="Z43" s="51">
        <f t="shared" si="4"/>
        <v>0</v>
      </c>
      <c r="AA43" s="25"/>
      <c r="AB43" s="25"/>
      <c r="AC43" s="25"/>
      <c r="AD43" s="25"/>
      <c r="AE43" s="25"/>
      <c r="AF43" s="51">
        <f t="shared" si="5"/>
        <v>0</v>
      </c>
      <c r="AG43" s="25"/>
      <c r="AH43" s="25"/>
      <c r="AI43" s="25"/>
      <c r="AJ43" s="25"/>
      <c r="AK43" s="25"/>
      <c r="AL43" s="51">
        <f t="shared" si="6"/>
        <v>0</v>
      </c>
      <c r="AM43" s="25"/>
      <c r="AN43" s="25"/>
      <c r="AO43" s="25"/>
      <c r="AP43" s="25"/>
      <c r="AQ43" s="25"/>
      <c r="AR43" s="51">
        <f t="shared" si="7"/>
        <v>0</v>
      </c>
    </row>
    <row r="44" spans="2:44" ht="16.5" thickTop="1" thickBot="1" x14ac:dyDescent="0.3">
      <c r="B44" s="54">
        <v>45</v>
      </c>
      <c r="C44" s="54"/>
      <c r="D44" s="55"/>
      <c r="E44" s="48">
        <f t="shared" ref="E44:E47" si="13">(N44*0.15+T44*0.1+Z44*0.05+AF44*0.2+AL44*0.1+AR44*0.15)</f>
        <v>0</v>
      </c>
      <c r="F44" s="71"/>
      <c r="G44" s="53"/>
      <c r="H44" s="50">
        <f t="shared" si="12"/>
        <v>0</v>
      </c>
      <c r="I44" s="54"/>
      <c r="J44" s="54"/>
      <c r="K44" s="54"/>
      <c r="L44" s="54"/>
      <c r="M44" s="54"/>
      <c r="N44" s="64">
        <f t="shared" si="9"/>
        <v>0</v>
      </c>
      <c r="P44" s="58"/>
      <c r="Q44" s="54"/>
      <c r="R44" s="54"/>
      <c r="S44" s="54"/>
      <c r="T44" s="51">
        <f t="shared" si="3"/>
        <v>0</v>
      </c>
      <c r="U44" s="54"/>
      <c r="V44" s="54"/>
      <c r="W44" s="54"/>
      <c r="X44" s="54"/>
      <c r="Y44" s="54"/>
      <c r="Z44" s="51">
        <f t="shared" si="4"/>
        <v>0</v>
      </c>
      <c r="AA44" s="54"/>
      <c r="AB44" s="54"/>
      <c r="AC44" s="54"/>
      <c r="AD44" s="54"/>
      <c r="AE44" s="54"/>
      <c r="AF44" s="51">
        <f t="shared" si="5"/>
        <v>0</v>
      </c>
      <c r="AG44" s="54"/>
      <c r="AH44" s="54"/>
      <c r="AI44" s="54"/>
      <c r="AJ44" s="54"/>
      <c r="AK44" s="54"/>
      <c r="AL44" s="51">
        <f t="shared" si="6"/>
        <v>0</v>
      </c>
      <c r="AM44" s="54"/>
      <c r="AN44" s="54"/>
      <c r="AO44" s="54"/>
      <c r="AP44" s="54"/>
      <c r="AQ44" s="54"/>
      <c r="AR44" s="51">
        <f t="shared" si="7"/>
        <v>0</v>
      </c>
    </row>
    <row r="45" spans="2:44" ht="16.5" thickTop="1" thickBot="1" x14ac:dyDescent="0.3">
      <c r="B45" s="25">
        <v>46</v>
      </c>
      <c r="C45" s="25"/>
      <c r="D45" s="41"/>
      <c r="E45" s="48">
        <f t="shared" si="13"/>
        <v>0</v>
      </c>
      <c r="F45" s="71"/>
      <c r="G45" s="53"/>
      <c r="H45" s="50">
        <f t="shared" si="12"/>
        <v>0</v>
      </c>
      <c r="I45" s="25"/>
      <c r="J45" s="25"/>
      <c r="K45" s="25"/>
      <c r="L45" s="25"/>
      <c r="M45" s="25"/>
      <c r="N45" s="37">
        <f t="shared" si="9"/>
        <v>0</v>
      </c>
      <c r="P45" s="32"/>
      <c r="Q45" s="25"/>
      <c r="R45" s="25"/>
      <c r="S45" s="25"/>
      <c r="T45" s="30">
        <f t="shared" si="3"/>
        <v>0</v>
      </c>
      <c r="U45" s="25"/>
      <c r="V45" s="25"/>
      <c r="W45" s="25"/>
      <c r="X45" s="25"/>
      <c r="Y45" s="25"/>
      <c r="Z45" s="30">
        <f t="shared" si="4"/>
        <v>0</v>
      </c>
      <c r="AA45" s="25"/>
      <c r="AB45" s="25"/>
      <c r="AC45" s="25"/>
      <c r="AD45" s="25"/>
      <c r="AE45" s="25"/>
      <c r="AF45" s="30">
        <f t="shared" si="5"/>
        <v>0</v>
      </c>
      <c r="AG45" s="25"/>
      <c r="AH45" s="25"/>
      <c r="AI45" s="25"/>
      <c r="AJ45" s="25"/>
      <c r="AK45" s="25"/>
      <c r="AL45" s="30">
        <f t="shared" si="6"/>
        <v>0</v>
      </c>
      <c r="AM45" s="25"/>
      <c r="AN45" s="25"/>
      <c r="AO45" s="25"/>
      <c r="AP45" s="25"/>
      <c r="AQ45" s="25"/>
      <c r="AR45" s="30">
        <f t="shared" si="7"/>
        <v>0</v>
      </c>
    </row>
    <row r="46" spans="2:44" ht="16.5" thickTop="1" thickBot="1" x14ac:dyDescent="0.3">
      <c r="B46" s="54">
        <v>47</v>
      </c>
      <c r="C46" s="25"/>
      <c r="D46" s="41"/>
      <c r="E46" s="48">
        <f t="shared" si="13"/>
        <v>0</v>
      </c>
      <c r="F46" s="71"/>
      <c r="G46" s="53"/>
      <c r="H46" s="50">
        <f t="shared" si="12"/>
        <v>0</v>
      </c>
      <c r="I46" s="25"/>
      <c r="J46" s="25"/>
      <c r="K46" s="25"/>
      <c r="L46" s="25"/>
      <c r="M46" s="25"/>
      <c r="N46" s="37">
        <f t="shared" si="9"/>
        <v>0</v>
      </c>
      <c r="P46" s="32"/>
      <c r="Q46" s="25"/>
      <c r="R46" s="25"/>
      <c r="S46" s="25"/>
      <c r="T46" s="30">
        <f t="shared" si="3"/>
        <v>0</v>
      </c>
      <c r="U46" s="25"/>
      <c r="V46" s="25"/>
      <c r="W46" s="25"/>
      <c r="X46" s="25"/>
      <c r="Y46" s="25"/>
      <c r="Z46" s="30">
        <f t="shared" si="4"/>
        <v>0</v>
      </c>
      <c r="AA46" s="25"/>
      <c r="AB46" s="25"/>
      <c r="AC46" s="25"/>
      <c r="AD46" s="25"/>
      <c r="AE46" s="25"/>
      <c r="AF46" s="30">
        <f t="shared" si="5"/>
        <v>0</v>
      </c>
      <c r="AG46" s="25"/>
      <c r="AH46" s="25"/>
      <c r="AI46" s="25"/>
      <c r="AJ46" s="25"/>
      <c r="AK46" s="25"/>
      <c r="AL46" s="30">
        <f t="shared" si="6"/>
        <v>0</v>
      </c>
      <c r="AM46" s="25"/>
      <c r="AN46" s="25"/>
      <c r="AO46" s="25"/>
      <c r="AP46" s="25"/>
      <c r="AQ46" s="25"/>
      <c r="AR46" s="30">
        <f t="shared" si="7"/>
        <v>0</v>
      </c>
    </row>
    <row r="47" spans="2:44" ht="15.75" thickTop="1" x14ac:dyDescent="0.25">
      <c r="B47" s="25">
        <v>48</v>
      </c>
      <c r="C47" s="25"/>
      <c r="D47" s="41"/>
      <c r="E47" s="48">
        <f t="shared" si="13"/>
        <v>0</v>
      </c>
      <c r="F47" s="71"/>
      <c r="G47" s="53"/>
      <c r="H47" s="50">
        <f t="shared" si="12"/>
        <v>0</v>
      </c>
      <c r="I47" s="25"/>
      <c r="J47" s="25"/>
      <c r="K47" s="25"/>
      <c r="L47" s="25"/>
      <c r="M47" s="25"/>
      <c r="N47" s="37">
        <f t="shared" si="9"/>
        <v>0</v>
      </c>
      <c r="P47" s="32"/>
      <c r="Q47" s="25"/>
      <c r="R47" s="25"/>
      <c r="S47" s="25"/>
      <c r="T47" s="30">
        <f t="shared" si="3"/>
        <v>0</v>
      </c>
      <c r="U47" s="25"/>
      <c r="V47" s="25"/>
      <c r="W47" s="25"/>
      <c r="X47" s="25"/>
      <c r="Y47" s="25"/>
      <c r="Z47" s="30">
        <f t="shared" si="4"/>
        <v>0</v>
      </c>
      <c r="AA47" s="25"/>
      <c r="AB47" s="25"/>
      <c r="AC47" s="25"/>
      <c r="AD47" s="25"/>
      <c r="AE47" s="25"/>
      <c r="AF47" s="30">
        <f t="shared" si="5"/>
        <v>0</v>
      </c>
      <c r="AG47" s="25"/>
      <c r="AH47" s="25"/>
      <c r="AI47" s="25"/>
      <c r="AJ47" s="25"/>
      <c r="AK47" s="25"/>
      <c r="AL47" s="30">
        <f t="shared" si="6"/>
        <v>0</v>
      </c>
      <c r="AM47" s="25"/>
      <c r="AN47" s="25"/>
      <c r="AO47" s="25"/>
      <c r="AP47" s="25"/>
      <c r="AQ47" s="25"/>
      <c r="AR47" s="30">
        <f t="shared" si="7"/>
        <v>0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R38"/>
  <sheetViews>
    <sheetView topLeftCell="I5" zoomScale="60" zoomScaleNormal="60" workbookViewId="0">
      <selection activeCell="AK22" sqref="AK22"/>
    </sheetView>
  </sheetViews>
  <sheetFormatPr baseColWidth="10" defaultRowHeight="15" x14ac:dyDescent="0.25"/>
  <cols>
    <col min="1" max="2" width="5" style="24" customWidth="1"/>
    <col min="3" max="3" width="16" style="24" customWidth="1"/>
    <col min="4" max="4" width="43.42578125" style="24" customWidth="1"/>
    <col min="5" max="7" width="4.7109375" style="24" customWidth="1"/>
    <col min="8" max="8" width="6.140625" style="24" customWidth="1"/>
    <col min="9" max="44" width="4.7109375" style="24" customWidth="1"/>
    <col min="45" max="16384" width="11.42578125" style="24"/>
  </cols>
  <sheetData>
    <row r="3" spans="2:44" ht="15.75" thickBot="1" x14ac:dyDescent="0.3"/>
    <row r="4" spans="2:44" ht="15.75" thickTop="1" x14ac:dyDescent="0.25">
      <c r="C4" s="25" t="s">
        <v>0</v>
      </c>
      <c r="D4" s="26" t="s">
        <v>1</v>
      </c>
      <c r="E4" s="27" t="s">
        <v>2</v>
      </c>
      <c r="F4" s="69" t="s">
        <v>54</v>
      </c>
      <c r="G4" s="28">
        <v>40</v>
      </c>
      <c r="H4" s="29" t="s">
        <v>3</v>
      </c>
      <c r="J4" s="25"/>
      <c r="K4" s="30" t="s">
        <v>16</v>
      </c>
      <c r="M4" s="26"/>
      <c r="N4" s="31"/>
      <c r="O4" s="32"/>
      <c r="P4" s="25" t="s">
        <v>11</v>
      </c>
      <c r="Q4" s="25"/>
      <c r="R4" s="25"/>
      <c r="S4" s="26"/>
      <c r="T4" s="31"/>
      <c r="U4" s="32"/>
      <c r="V4" s="25" t="s">
        <v>13</v>
      </c>
      <c r="W4" s="25"/>
      <c r="X4" s="25"/>
      <c r="Y4" s="26"/>
      <c r="Z4" s="31"/>
      <c r="AA4" s="32"/>
      <c r="AB4" s="25" t="s">
        <v>14</v>
      </c>
      <c r="AC4" s="25"/>
      <c r="AD4" s="25"/>
      <c r="AE4" s="26"/>
      <c r="AF4" s="31"/>
      <c r="AG4" s="32"/>
      <c r="AH4" s="25" t="s">
        <v>12</v>
      </c>
      <c r="AI4" s="25"/>
      <c r="AJ4" s="25"/>
      <c r="AK4" s="26"/>
      <c r="AL4" s="31"/>
      <c r="AM4" s="32"/>
      <c r="AN4" s="25" t="s">
        <v>15</v>
      </c>
      <c r="AO4" s="25"/>
      <c r="AP4" s="25"/>
      <c r="AQ4" s="26"/>
      <c r="AR4" s="31"/>
    </row>
    <row r="5" spans="2:44" ht="15.75" thickBot="1" x14ac:dyDescent="0.3">
      <c r="C5" s="25"/>
      <c r="D5" s="26"/>
      <c r="E5" s="33"/>
      <c r="F5" s="70"/>
      <c r="G5" s="34"/>
      <c r="H5" s="35"/>
      <c r="I5" s="36" t="s">
        <v>5</v>
      </c>
      <c r="J5" s="30" t="s">
        <v>6</v>
      </c>
      <c r="K5" s="30" t="s">
        <v>7</v>
      </c>
      <c r="L5" s="30" t="s">
        <v>8</v>
      </c>
      <c r="M5" s="37" t="s">
        <v>9</v>
      </c>
      <c r="N5" s="38" t="s">
        <v>10</v>
      </c>
      <c r="O5" s="36" t="s">
        <v>5</v>
      </c>
      <c r="P5" s="30" t="s">
        <v>6</v>
      </c>
      <c r="Q5" s="30" t="s">
        <v>7</v>
      </c>
      <c r="R5" s="30" t="s">
        <v>8</v>
      </c>
      <c r="S5" s="37" t="s">
        <v>9</v>
      </c>
      <c r="T5" s="38" t="s">
        <v>10</v>
      </c>
      <c r="U5" s="36" t="s">
        <v>5</v>
      </c>
      <c r="V5" s="30" t="s">
        <v>6</v>
      </c>
      <c r="W5" s="30" t="s">
        <v>7</v>
      </c>
      <c r="X5" s="30" t="s">
        <v>8</v>
      </c>
      <c r="Y5" s="37" t="s">
        <v>9</v>
      </c>
      <c r="Z5" s="38" t="s">
        <v>10</v>
      </c>
      <c r="AA5" s="36" t="s">
        <v>5</v>
      </c>
      <c r="AB5" s="30" t="s">
        <v>6</v>
      </c>
      <c r="AC5" s="30" t="s">
        <v>7</v>
      </c>
      <c r="AD5" s="30" t="s">
        <v>8</v>
      </c>
      <c r="AE5" s="37" t="s">
        <v>9</v>
      </c>
      <c r="AF5" s="38" t="s">
        <v>10</v>
      </c>
      <c r="AG5" s="36" t="s">
        <v>5</v>
      </c>
      <c r="AH5" s="30" t="s">
        <v>6</v>
      </c>
      <c r="AI5" s="30" t="s">
        <v>7</v>
      </c>
      <c r="AJ5" s="30" t="s">
        <v>8</v>
      </c>
      <c r="AK5" s="37" t="s">
        <v>9</v>
      </c>
      <c r="AL5" s="38" t="s">
        <v>10</v>
      </c>
      <c r="AM5" s="36" t="s">
        <v>5</v>
      </c>
      <c r="AN5" s="30" t="s">
        <v>6</v>
      </c>
      <c r="AO5" s="30" t="s">
        <v>7</v>
      </c>
      <c r="AP5" s="30" t="s">
        <v>8</v>
      </c>
      <c r="AQ5" s="37" t="s">
        <v>9</v>
      </c>
      <c r="AR5" s="38" t="s">
        <v>10</v>
      </c>
    </row>
    <row r="6" spans="2:44" ht="16.5" thickTop="1" thickBot="1" x14ac:dyDescent="0.3">
      <c r="B6" s="24">
        <v>0</v>
      </c>
      <c r="C6" s="25"/>
      <c r="D6" s="26" t="s">
        <v>4</v>
      </c>
      <c r="E6" s="39">
        <f>(N6*0.15+T6*0.1+Z6*0.1+AF6*0.1+AL6*0.05+AR6*0.2)</f>
        <v>3.5</v>
      </c>
      <c r="F6" s="39">
        <v>3.75</v>
      </c>
      <c r="G6" s="31">
        <v>85</v>
      </c>
      <c r="H6" s="40">
        <f>((E6+F6)/2+(G6*5/85)*0.4)</f>
        <v>5.625</v>
      </c>
      <c r="I6" s="36">
        <v>5</v>
      </c>
      <c r="J6" s="30">
        <v>5</v>
      </c>
      <c r="K6" s="30">
        <v>5</v>
      </c>
      <c r="L6" s="30">
        <v>5</v>
      </c>
      <c r="M6" s="37">
        <v>5</v>
      </c>
      <c r="N6" s="38">
        <f>(I6+J6+K6+L6+M6)/5</f>
        <v>5</v>
      </c>
      <c r="O6" s="36">
        <v>5</v>
      </c>
      <c r="P6" s="30">
        <v>5</v>
      </c>
      <c r="Q6" s="30">
        <v>5</v>
      </c>
      <c r="R6" s="30">
        <v>5</v>
      </c>
      <c r="S6" s="37">
        <v>5</v>
      </c>
      <c r="T6" s="38">
        <f>(O6+P6+Q6+R6+S6)/5</f>
        <v>5</v>
      </c>
      <c r="U6" s="36">
        <v>5</v>
      </c>
      <c r="V6" s="30">
        <v>5</v>
      </c>
      <c r="W6" s="30">
        <v>5</v>
      </c>
      <c r="X6" s="30">
        <v>5</v>
      </c>
      <c r="Y6" s="37">
        <v>5</v>
      </c>
      <c r="Z6" s="38">
        <f>(U6+V6+W6+X6+Y6)/5</f>
        <v>5</v>
      </c>
      <c r="AA6" s="36">
        <v>5</v>
      </c>
      <c r="AB6" s="30">
        <v>5</v>
      </c>
      <c r="AC6" s="30">
        <v>5</v>
      </c>
      <c r="AD6" s="30">
        <v>5</v>
      </c>
      <c r="AE6" s="37">
        <v>5</v>
      </c>
      <c r="AF6" s="38">
        <f>(AA6+AB6+AC6+AD6+AE6)/5</f>
        <v>5</v>
      </c>
      <c r="AG6" s="36">
        <v>5</v>
      </c>
      <c r="AH6" s="30">
        <v>5</v>
      </c>
      <c r="AI6" s="30">
        <v>5</v>
      </c>
      <c r="AJ6" s="30">
        <v>5</v>
      </c>
      <c r="AK6" s="37">
        <v>5</v>
      </c>
      <c r="AL6" s="38">
        <f>(AK6+AJ6+AI6+AH6+AG6)/5</f>
        <v>5</v>
      </c>
      <c r="AM6" s="36">
        <v>5</v>
      </c>
      <c r="AN6" s="30">
        <v>5</v>
      </c>
      <c r="AO6" s="30">
        <v>5</v>
      </c>
      <c r="AP6" s="30">
        <v>5</v>
      </c>
      <c r="AQ6" s="37">
        <v>5</v>
      </c>
      <c r="AR6" s="38">
        <f>(AQ6+AP6+AO6+AN6+AM6)/5</f>
        <v>5</v>
      </c>
    </row>
    <row r="7" spans="2:44" s="80" customFormat="1" ht="16.5" thickTop="1" thickBot="1" x14ac:dyDescent="0.3">
      <c r="B7" s="72">
        <v>1</v>
      </c>
      <c r="C7" s="73">
        <v>83400782010</v>
      </c>
      <c r="D7" s="74" t="s">
        <v>34</v>
      </c>
      <c r="E7" s="81">
        <f t="shared" ref="E7:E32" si="0">(N7*0.15+T7*0.1+Z7*0.1+AF7*0.1+AL7*0.05+AR7*0.2)</f>
        <v>2.508</v>
      </c>
      <c r="F7" s="84">
        <v>3.7</v>
      </c>
      <c r="G7" s="82">
        <v>3.6</v>
      </c>
      <c r="H7" s="83">
        <f t="shared" ref="H7:H28" si="1">((E7+F7)/2+(G7*5/85)*0.4)</f>
        <v>3.1887058823529415</v>
      </c>
      <c r="I7" s="77">
        <v>3.2</v>
      </c>
      <c r="J7" s="72">
        <v>1.5</v>
      </c>
      <c r="K7" s="72">
        <v>5</v>
      </c>
      <c r="L7" s="72">
        <v>3.6</v>
      </c>
      <c r="M7" s="78">
        <v>4.3</v>
      </c>
      <c r="N7" s="76">
        <f t="shared" ref="N7:N38" si="2">(I7+J7+K7+L7+M7)/5</f>
        <v>3.5199999999999996</v>
      </c>
      <c r="O7" s="77">
        <v>3.8</v>
      </c>
      <c r="P7" s="72">
        <v>3.8</v>
      </c>
      <c r="Q7" s="72">
        <v>5</v>
      </c>
      <c r="R7" s="72">
        <v>3.5</v>
      </c>
      <c r="S7" s="79">
        <v>4.3</v>
      </c>
      <c r="T7" s="76">
        <f t="shared" ref="T7:T38" si="3">(O7+P7+Q7+R7+S7)/5</f>
        <v>4.08</v>
      </c>
      <c r="U7" s="77">
        <v>0.5</v>
      </c>
      <c r="V7" s="72">
        <v>0.5</v>
      </c>
      <c r="W7" s="72">
        <v>5</v>
      </c>
      <c r="X7" s="72">
        <v>4</v>
      </c>
      <c r="Y7" s="78">
        <v>4.5</v>
      </c>
      <c r="Z7" s="76">
        <f t="shared" ref="Z7:Z38" si="4">(U7+V7+W7+X7+Y7)/5</f>
        <v>2.9</v>
      </c>
      <c r="AA7" s="77">
        <v>0</v>
      </c>
      <c r="AB7" s="72">
        <v>0</v>
      </c>
      <c r="AC7" s="72">
        <v>5</v>
      </c>
      <c r="AD7" s="72">
        <v>3.7</v>
      </c>
      <c r="AE7" s="78">
        <v>4.5</v>
      </c>
      <c r="AF7" s="76">
        <f t="shared" ref="AF7:AF38" si="5">(AA7+AB7+AC7+AD7+AE7)/5</f>
        <v>2.6399999999999997</v>
      </c>
      <c r="AG7" s="77">
        <v>5</v>
      </c>
      <c r="AH7" s="72">
        <v>5</v>
      </c>
      <c r="AI7" s="72">
        <v>5</v>
      </c>
      <c r="AJ7" s="72">
        <v>5</v>
      </c>
      <c r="AK7" s="78">
        <v>5</v>
      </c>
      <c r="AL7" s="76">
        <f t="shared" ref="AL7:AL38" si="6">(AK7+AJ7+AI7+AH7+AG7)/5</f>
        <v>5</v>
      </c>
      <c r="AM7" s="77">
        <v>4</v>
      </c>
      <c r="AN7" s="72">
        <v>3</v>
      </c>
      <c r="AO7" s="72">
        <v>5</v>
      </c>
      <c r="AP7" s="72">
        <v>3.6</v>
      </c>
      <c r="AQ7" s="78">
        <v>3.6</v>
      </c>
      <c r="AR7" s="76">
        <f t="shared" ref="AR7:AR38" si="7">(AQ7+AP7+AO7+AN7+AM7)/5</f>
        <v>3.84</v>
      </c>
    </row>
    <row r="8" spans="2:44" s="80" customFormat="1" ht="16.5" thickTop="1" thickBot="1" x14ac:dyDescent="0.3">
      <c r="B8" s="72">
        <v>2</v>
      </c>
      <c r="C8" s="73">
        <v>83400632009</v>
      </c>
      <c r="D8" s="74" t="s">
        <v>35</v>
      </c>
      <c r="E8" s="81">
        <f t="shared" si="0"/>
        <v>2.2060000000000004</v>
      </c>
      <c r="F8" s="84">
        <v>3.7</v>
      </c>
      <c r="G8" s="82">
        <v>33</v>
      </c>
      <c r="H8" s="83">
        <f t="shared" si="1"/>
        <v>3.7294705882352943</v>
      </c>
      <c r="I8" s="77">
        <v>3</v>
      </c>
      <c r="J8" s="72">
        <v>0</v>
      </c>
      <c r="K8" s="72">
        <v>5</v>
      </c>
      <c r="L8" s="72">
        <v>0</v>
      </c>
      <c r="M8" s="78">
        <v>0</v>
      </c>
      <c r="N8" s="76">
        <f t="shared" si="2"/>
        <v>1.6</v>
      </c>
      <c r="O8" s="77">
        <v>3</v>
      </c>
      <c r="P8" s="72">
        <v>3.5</v>
      </c>
      <c r="Q8" s="72">
        <v>5</v>
      </c>
      <c r="R8" s="72">
        <v>3</v>
      </c>
      <c r="S8" s="79">
        <v>3</v>
      </c>
      <c r="T8" s="76">
        <f t="shared" si="3"/>
        <v>3.5</v>
      </c>
      <c r="U8" s="77">
        <v>0.5</v>
      </c>
      <c r="V8" s="72">
        <v>0</v>
      </c>
      <c r="W8" s="72">
        <v>5</v>
      </c>
      <c r="X8" s="72">
        <v>4</v>
      </c>
      <c r="Y8" s="78">
        <v>4.5</v>
      </c>
      <c r="Z8" s="76">
        <f t="shared" si="4"/>
        <v>2.8</v>
      </c>
      <c r="AA8" s="77">
        <v>0</v>
      </c>
      <c r="AB8" s="72">
        <v>3.8</v>
      </c>
      <c r="AC8" s="72">
        <v>5</v>
      </c>
      <c r="AD8" s="72">
        <v>3.7</v>
      </c>
      <c r="AE8" s="78">
        <v>4.5</v>
      </c>
      <c r="AF8" s="76">
        <f t="shared" si="5"/>
        <v>3.4</v>
      </c>
      <c r="AG8" s="77">
        <v>5</v>
      </c>
      <c r="AH8" s="72">
        <v>4.8</v>
      </c>
      <c r="AI8" s="72">
        <v>5</v>
      </c>
      <c r="AJ8" s="72">
        <v>4</v>
      </c>
      <c r="AK8" s="78">
        <v>4</v>
      </c>
      <c r="AL8" s="76">
        <f t="shared" si="6"/>
        <v>4.5600000000000005</v>
      </c>
      <c r="AM8" s="77">
        <v>4</v>
      </c>
      <c r="AN8" s="72">
        <v>3</v>
      </c>
      <c r="AO8" s="72">
        <v>5</v>
      </c>
      <c r="AP8" s="72">
        <v>3.6</v>
      </c>
      <c r="AQ8" s="78">
        <v>3.6</v>
      </c>
      <c r="AR8" s="76">
        <f t="shared" si="7"/>
        <v>3.84</v>
      </c>
    </row>
    <row r="9" spans="2:44" s="80" customFormat="1" ht="16.5" thickTop="1" thickBot="1" x14ac:dyDescent="0.3">
      <c r="B9" s="72">
        <v>3</v>
      </c>
      <c r="C9" s="73">
        <v>83401442010</v>
      </c>
      <c r="D9" s="74" t="s">
        <v>36</v>
      </c>
      <c r="E9" s="81">
        <f t="shared" si="0"/>
        <v>2.2770000000000001</v>
      </c>
      <c r="F9" s="84">
        <v>4.7</v>
      </c>
      <c r="G9" s="82">
        <v>32</v>
      </c>
      <c r="H9" s="83">
        <f t="shared" si="1"/>
        <v>4.2414411764705884</v>
      </c>
      <c r="I9" s="77">
        <v>0</v>
      </c>
      <c r="J9" s="72">
        <v>0</v>
      </c>
      <c r="K9" s="72">
        <v>3.7</v>
      </c>
      <c r="L9" s="72">
        <v>4.4000000000000004</v>
      </c>
      <c r="M9" s="78">
        <v>4.8</v>
      </c>
      <c r="N9" s="76">
        <f t="shared" si="2"/>
        <v>2.5800000000000005</v>
      </c>
      <c r="O9" s="77">
        <v>4.5</v>
      </c>
      <c r="P9" s="72">
        <v>4.8</v>
      </c>
      <c r="Q9" s="72">
        <v>4.5</v>
      </c>
      <c r="R9" s="72">
        <v>4.2</v>
      </c>
      <c r="S9" s="79">
        <v>4.3</v>
      </c>
      <c r="T9" s="76">
        <f t="shared" si="3"/>
        <v>4.46</v>
      </c>
      <c r="U9" s="77">
        <v>0.5</v>
      </c>
      <c r="V9" s="72">
        <v>2.9</v>
      </c>
      <c r="W9" s="72">
        <v>4.5</v>
      </c>
      <c r="X9" s="72">
        <v>4</v>
      </c>
      <c r="Y9" s="79">
        <v>4.3</v>
      </c>
      <c r="Z9" s="76">
        <f t="shared" si="4"/>
        <v>3.2399999999999998</v>
      </c>
      <c r="AA9" s="77">
        <v>4.5</v>
      </c>
      <c r="AB9" s="72">
        <v>4.5</v>
      </c>
      <c r="AC9" s="72">
        <v>4.5</v>
      </c>
      <c r="AD9" s="72">
        <v>4</v>
      </c>
      <c r="AE9" s="78">
        <v>4.5999999999999996</v>
      </c>
      <c r="AF9" s="76">
        <f t="shared" si="5"/>
        <v>4.42</v>
      </c>
      <c r="AG9" s="77">
        <v>5</v>
      </c>
      <c r="AH9" s="72">
        <v>5</v>
      </c>
      <c r="AI9" s="72">
        <v>5</v>
      </c>
      <c r="AJ9" s="72">
        <v>5</v>
      </c>
      <c r="AK9" s="78">
        <v>5</v>
      </c>
      <c r="AL9" s="76">
        <f t="shared" si="6"/>
        <v>5</v>
      </c>
      <c r="AM9" s="77">
        <v>1</v>
      </c>
      <c r="AN9" s="72">
        <v>4.3</v>
      </c>
      <c r="AO9" s="72">
        <v>2.6</v>
      </c>
      <c r="AP9" s="72">
        <v>2.5</v>
      </c>
      <c r="AQ9" s="78">
        <v>0.3</v>
      </c>
      <c r="AR9" s="76">
        <f t="shared" si="7"/>
        <v>2.1399999999999997</v>
      </c>
    </row>
    <row r="10" spans="2:44" s="80" customFormat="1" ht="16.5" thickTop="1" thickBot="1" x14ac:dyDescent="0.3">
      <c r="B10" s="72">
        <v>4</v>
      </c>
      <c r="C10" s="73">
        <v>83400812010</v>
      </c>
      <c r="D10" s="74" t="s">
        <v>37</v>
      </c>
      <c r="E10" s="39">
        <f t="shared" si="0"/>
        <v>2.2850000000000001</v>
      </c>
      <c r="F10" s="84">
        <v>4.4000000000000004</v>
      </c>
      <c r="G10" s="82">
        <v>39</v>
      </c>
      <c r="H10" s="40">
        <f t="shared" si="1"/>
        <v>4.26014705882353</v>
      </c>
      <c r="I10" s="77">
        <v>3.8</v>
      </c>
      <c r="J10" s="72">
        <v>4</v>
      </c>
      <c r="K10" s="72">
        <v>3</v>
      </c>
      <c r="L10" s="72">
        <v>3.4</v>
      </c>
      <c r="M10" s="78"/>
      <c r="N10" s="76">
        <f t="shared" si="2"/>
        <v>2.8400000000000003</v>
      </c>
      <c r="O10" s="77">
        <v>4.5999999999999996</v>
      </c>
      <c r="P10" s="72">
        <v>4.8</v>
      </c>
      <c r="Q10" s="72">
        <v>4.4000000000000004</v>
      </c>
      <c r="R10" s="72">
        <v>4.5</v>
      </c>
      <c r="S10" s="79">
        <v>3</v>
      </c>
      <c r="T10" s="76">
        <f t="shared" si="3"/>
        <v>4.26</v>
      </c>
      <c r="U10" s="77">
        <v>1</v>
      </c>
      <c r="V10" s="72">
        <v>2.5</v>
      </c>
      <c r="W10" s="72">
        <v>4.7</v>
      </c>
      <c r="X10" s="72">
        <v>4.2</v>
      </c>
      <c r="Y10" s="78">
        <v>4.5</v>
      </c>
      <c r="Z10" s="76">
        <f t="shared" si="4"/>
        <v>3.38</v>
      </c>
      <c r="AA10" s="77">
        <v>4.7</v>
      </c>
      <c r="AB10" s="72">
        <v>4.2</v>
      </c>
      <c r="AC10" s="72">
        <v>4.5</v>
      </c>
      <c r="AD10" s="72">
        <v>4.7</v>
      </c>
      <c r="AE10" s="78"/>
      <c r="AF10" s="76">
        <f t="shared" si="5"/>
        <v>3.62</v>
      </c>
      <c r="AG10" s="77">
        <v>5</v>
      </c>
      <c r="AH10" s="72">
        <v>5</v>
      </c>
      <c r="AI10" s="72">
        <v>4.5</v>
      </c>
      <c r="AJ10" s="72">
        <v>5</v>
      </c>
      <c r="AK10" s="78">
        <v>5</v>
      </c>
      <c r="AL10" s="76">
        <f t="shared" si="6"/>
        <v>4.9000000000000004</v>
      </c>
      <c r="AM10" s="77">
        <v>2.8</v>
      </c>
      <c r="AN10" s="72">
        <v>3.8</v>
      </c>
      <c r="AO10" s="72">
        <v>3.8</v>
      </c>
      <c r="AP10" s="72">
        <v>0.8</v>
      </c>
      <c r="AQ10" s="78">
        <v>1</v>
      </c>
      <c r="AR10" s="76">
        <f t="shared" si="7"/>
        <v>2.44</v>
      </c>
    </row>
    <row r="11" spans="2:44" s="80" customFormat="1" ht="16.5" thickTop="1" thickBot="1" x14ac:dyDescent="0.3">
      <c r="B11" s="72">
        <v>5</v>
      </c>
      <c r="C11" s="73">
        <v>83400852010</v>
      </c>
      <c r="D11" s="74" t="s">
        <v>38</v>
      </c>
      <c r="E11" s="81">
        <f t="shared" si="0"/>
        <v>2.2320000000000002</v>
      </c>
      <c r="F11" s="84">
        <v>4.0999999999999996</v>
      </c>
      <c r="G11" s="82">
        <v>33</v>
      </c>
      <c r="H11" s="83">
        <f t="shared" si="1"/>
        <v>3.9424705882352939</v>
      </c>
      <c r="I11" s="77">
        <v>0</v>
      </c>
      <c r="J11" s="72">
        <v>0</v>
      </c>
      <c r="K11" s="72">
        <v>0</v>
      </c>
      <c r="L11" s="72">
        <v>0</v>
      </c>
      <c r="M11" s="78">
        <v>0</v>
      </c>
      <c r="N11" s="76">
        <f t="shared" si="2"/>
        <v>0</v>
      </c>
      <c r="O11" s="77">
        <v>3.5</v>
      </c>
      <c r="P11" s="72">
        <v>4</v>
      </c>
      <c r="Q11" s="72">
        <v>3.5</v>
      </c>
      <c r="R11" s="72">
        <v>3.3</v>
      </c>
      <c r="S11" s="79">
        <v>4.0999999999999996</v>
      </c>
      <c r="T11" s="76">
        <f t="shared" si="3"/>
        <v>3.6799999999999997</v>
      </c>
      <c r="U11" s="77">
        <v>1</v>
      </c>
      <c r="V11" s="72">
        <v>4.5999999999999996</v>
      </c>
      <c r="W11" s="72">
        <v>4.7</v>
      </c>
      <c r="X11" s="72">
        <v>3.9</v>
      </c>
      <c r="Y11" s="78">
        <v>4.2</v>
      </c>
      <c r="Z11" s="76">
        <f t="shared" si="4"/>
        <v>3.6800000000000006</v>
      </c>
      <c r="AA11" s="77">
        <v>4.5999999999999996</v>
      </c>
      <c r="AB11" s="72">
        <v>4.5999999999999996</v>
      </c>
      <c r="AC11" s="72">
        <v>4.7</v>
      </c>
      <c r="AD11" s="72">
        <v>3.9</v>
      </c>
      <c r="AE11" s="78">
        <v>4.2</v>
      </c>
      <c r="AF11" s="76">
        <f t="shared" si="5"/>
        <v>4.3999999999999995</v>
      </c>
      <c r="AG11" s="77">
        <v>5</v>
      </c>
      <c r="AH11" s="72">
        <v>5</v>
      </c>
      <c r="AI11" s="72">
        <v>4</v>
      </c>
      <c r="AJ11" s="72">
        <v>5</v>
      </c>
      <c r="AK11" s="78">
        <v>5</v>
      </c>
      <c r="AL11" s="76">
        <f t="shared" si="6"/>
        <v>4.8</v>
      </c>
      <c r="AM11" s="77">
        <v>4.2</v>
      </c>
      <c r="AN11" s="72">
        <v>4.7</v>
      </c>
      <c r="AO11" s="72">
        <v>4.0999999999999996</v>
      </c>
      <c r="AP11" s="72">
        <v>3.5</v>
      </c>
      <c r="AQ11" s="78">
        <v>3.9</v>
      </c>
      <c r="AR11" s="76">
        <f t="shared" si="7"/>
        <v>4.08</v>
      </c>
    </row>
    <row r="12" spans="2:44" s="80" customFormat="1" ht="16.5" thickTop="1" thickBot="1" x14ac:dyDescent="0.3">
      <c r="B12" s="72">
        <v>6</v>
      </c>
      <c r="C12" s="73">
        <v>83400902010</v>
      </c>
      <c r="D12" s="74" t="s">
        <v>39</v>
      </c>
      <c r="E12" s="81">
        <f t="shared" si="0"/>
        <v>2.343</v>
      </c>
      <c r="F12" s="84">
        <v>4.4000000000000004</v>
      </c>
      <c r="G12" s="82">
        <v>40</v>
      </c>
      <c r="H12" s="83">
        <f t="shared" si="1"/>
        <v>4.3126764705882357</v>
      </c>
      <c r="I12" s="77">
        <v>3.2</v>
      </c>
      <c r="J12" s="72">
        <v>4.2</v>
      </c>
      <c r="K12" s="72">
        <v>4.5</v>
      </c>
      <c r="L12" s="72">
        <v>3</v>
      </c>
      <c r="M12" s="78">
        <v>0</v>
      </c>
      <c r="N12" s="76">
        <f t="shared" si="2"/>
        <v>2.98</v>
      </c>
      <c r="O12" s="77">
        <v>5.3</v>
      </c>
      <c r="P12" s="72">
        <v>4.9000000000000004</v>
      </c>
      <c r="Q12" s="72">
        <v>4.2</v>
      </c>
      <c r="R12" s="72">
        <v>3.3</v>
      </c>
      <c r="S12" s="79">
        <v>3.7</v>
      </c>
      <c r="T12" s="76">
        <f t="shared" si="3"/>
        <v>4.2799999999999994</v>
      </c>
      <c r="U12" s="77">
        <v>1</v>
      </c>
      <c r="V12" s="72">
        <v>2.5</v>
      </c>
      <c r="W12" s="72">
        <v>4.7</v>
      </c>
      <c r="X12" s="72">
        <v>4.2</v>
      </c>
      <c r="Y12" s="78">
        <v>4.5</v>
      </c>
      <c r="Z12" s="76">
        <f t="shared" si="4"/>
        <v>3.38</v>
      </c>
      <c r="AA12" s="77">
        <v>4.7</v>
      </c>
      <c r="AB12" s="72">
        <v>2.5</v>
      </c>
      <c r="AC12" s="72">
        <v>4.7</v>
      </c>
      <c r="AD12" s="72">
        <v>4.2</v>
      </c>
      <c r="AE12" s="78">
        <v>4.5</v>
      </c>
      <c r="AF12" s="76">
        <f t="shared" si="5"/>
        <v>4.12</v>
      </c>
      <c r="AG12" s="77">
        <v>4</v>
      </c>
      <c r="AH12" s="72">
        <v>5</v>
      </c>
      <c r="AI12" s="72">
        <v>4</v>
      </c>
      <c r="AJ12" s="72">
        <v>5</v>
      </c>
      <c r="AK12" s="78">
        <v>5</v>
      </c>
      <c r="AL12" s="76">
        <f t="shared" si="6"/>
        <v>4.5999999999999996</v>
      </c>
      <c r="AM12" s="77">
        <v>2.8</v>
      </c>
      <c r="AN12" s="72">
        <v>3.8</v>
      </c>
      <c r="AO12" s="72">
        <v>3.8</v>
      </c>
      <c r="AP12" s="72">
        <v>0.8</v>
      </c>
      <c r="AQ12" s="78">
        <v>1</v>
      </c>
      <c r="AR12" s="76">
        <f t="shared" si="7"/>
        <v>2.44</v>
      </c>
    </row>
    <row r="13" spans="2:44" s="80" customFormat="1" ht="16.5" thickTop="1" thickBot="1" x14ac:dyDescent="0.3">
      <c r="B13" s="72">
        <v>7</v>
      </c>
      <c r="C13" s="73">
        <v>83400912010</v>
      </c>
      <c r="D13" s="74" t="s">
        <v>40</v>
      </c>
      <c r="E13" s="81">
        <f t="shared" si="0"/>
        <v>2.56</v>
      </c>
      <c r="F13" s="84">
        <v>4.0999999999999996</v>
      </c>
      <c r="G13" s="82">
        <v>32</v>
      </c>
      <c r="H13" s="83">
        <f t="shared" si="1"/>
        <v>4.0829411764705883</v>
      </c>
      <c r="I13" s="77">
        <v>4.5</v>
      </c>
      <c r="J13" s="72">
        <v>3</v>
      </c>
      <c r="K13" s="72">
        <v>3.5</v>
      </c>
      <c r="L13" s="72">
        <v>3.3</v>
      </c>
      <c r="M13" s="78"/>
      <c r="N13" s="76">
        <f t="shared" si="2"/>
        <v>2.8600000000000003</v>
      </c>
      <c r="O13" s="77">
        <v>4</v>
      </c>
      <c r="P13" s="72"/>
      <c r="Q13" s="72">
        <v>2.5</v>
      </c>
      <c r="R13" s="72">
        <v>4.2</v>
      </c>
      <c r="S13" s="79">
        <v>4.2</v>
      </c>
      <c r="T13" s="76">
        <f t="shared" si="3"/>
        <v>2.9799999999999995</v>
      </c>
      <c r="U13" s="77">
        <v>0.5</v>
      </c>
      <c r="V13" s="72">
        <v>4.5</v>
      </c>
      <c r="W13" s="72">
        <v>4.7</v>
      </c>
      <c r="X13" s="72">
        <v>4.5</v>
      </c>
      <c r="Y13" s="78">
        <v>4.7</v>
      </c>
      <c r="Z13" s="76">
        <f t="shared" si="4"/>
        <v>3.78</v>
      </c>
      <c r="AA13" s="77">
        <v>0</v>
      </c>
      <c r="AB13" s="72">
        <v>4.5</v>
      </c>
      <c r="AC13" s="72">
        <v>4.7</v>
      </c>
      <c r="AD13" s="72">
        <v>4.5</v>
      </c>
      <c r="AE13" s="78">
        <v>4.7</v>
      </c>
      <c r="AF13" s="76">
        <f t="shared" si="5"/>
        <v>3.6799999999999997</v>
      </c>
      <c r="AG13" s="77"/>
      <c r="AH13" s="72">
        <v>5</v>
      </c>
      <c r="AI13" s="72">
        <v>5</v>
      </c>
      <c r="AJ13" s="72">
        <v>4</v>
      </c>
      <c r="AK13" s="78">
        <v>4.3</v>
      </c>
      <c r="AL13" s="76">
        <f t="shared" si="6"/>
        <v>3.66</v>
      </c>
      <c r="AM13" s="77">
        <v>4.3</v>
      </c>
      <c r="AN13" s="72">
        <v>3.7</v>
      </c>
      <c r="AO13" s="72">
        <v>5</v>
      </c>
      <c r="AP13" s="72">
        <v>5</v>
      </c>
      <c r="AQ13" s="78">
        <v>4.5999999999999996</v>
      </c>
      <c r="AR13" s="76">
        <f t="shared" si="7"/>
        <v>4.5200000000000005</v>
      </c>
    </row>
    <row r="14" spans="2:44" ht="16.5" thickTop="1" thickBot="1" x14ac:dyDescent="0.3">
      <c r="B14" s="72">
        <v>8</v>
      </c>
      <c r="C14" s="41">
        <v>83401452010</v>
      </c>
      <c r="D14" s="42" t="s">
        <v>41</v>
      </c>
      <c r="E14" s="39">
        <f t="shared" si="0"/>
        <v>1.6919999999999999</v>
      </c>
      <c r="F14" s="65">
        <v>4.0999999999999996</v>
      </c>
      <c r="G14" s="43">
        <v>37</v>
      </c>
      <c r="H14" s="40">
        <f t="shared" si="1"/>
        <v>3.7665882352941176</v>
      </c>
      <c r="I14" s="32">
        <v>0</v>
      </c>
      <c r="J14" s="25">
        <v>4</v>
      </c>
      <c r="K14" s="25">
        <v>4.7</v>
      </c>
      <c r="L14" s="25">
        <v>0</v>
      </c>
      <c r="M14" s="26">
        <v>0</v>
      </c>
      <c r="N14" s="38">
        <f t="shared" si="2"/>
        <v>1.7399999999999998</v>
      </c>
      <c r="O14" s="32">
        <v>4.7</v>
      </c>
      <c r="P14" s="25">
        <v>4.8</v>
      </c>
      <c r="Q14" s="25">
        <v>4.3</v>
      </c>
      <c r="R14" s="25">
        <v>4.2</v>
      </c>
      <c r="S14" s="44">
        <v>4.7</v>
      </c>
      <c r="T14" s="38">
        <f t="shared" si="3"/>
        <v>4.54</v>
      </c>
      <c r="U14" s="32">
        <v>0.5</v>
      </c>
      <c r="V14" s="25">
        <v>4.8</v>
      </c>
      <c r="W14" s="25">
        <v>4.3</v>
      </c>
      <c r="X14" s="25">
        <v>4.2</v>
      </c>
      <c r="Y14" s="26">
        <v>4.7</v>
      </c>
      <c r="Z14" s="38">
        <f t="shared" si="4"/>
        <v>3.7</v>
      </c>
      <c r="AA14" s="32">
        <v>5</v>
      </c>
      <c r="AB14" s="25">
        <v>5</v>
      </c>
      <c r="AC14" s="25">
        <v>5</v>
      </c>
      <c r="AD14" s="25">
        <v>5</v>
      </c>
      <c r="AE14" s="26">
        <v>5</v>
      </c>
      <c r="AF14" s="38">
        <f t="shared" si="5"/>
        <v>5</v>
      </c>
      <c r="AG14" s="32">
        <v>1</v>
      </c>
      <c r="AH14" s="25">
        <v>4.3</v>
      </c>
      <c r="AI14" s="25">
        <v>2.6</v>
      </c>
      <c r="AJ14" s="25">
        <v>2.5</v>
      </c>
      <c r="AK14" s="26">
        <v>0.3</v>
      </c>
      <c r="AL14" s="38">
        <f t="shared" si="6"/>
        <v>2.1399999999999997</v>
      </c>
      <c r="AM14" s="32"/>
      <c r="AN14" s="25"/>
      <c r="AO14" s="25"/>
      <c r="AP14" s="25"/>
      <c r="AQ14" s="26"/>
      <c r="AR14" s="38">
        <f t="shared" si="7"/>
        <v>0</v>
      </c>
    </row>
    <row r="15" spans="2:44" s="80" customFormat="1" ht="16.5" thickTop="1" thickBot="1" x14ac:dyDescent="0.3">
      <c r="B15" s="72">
        <v>9</v>
      </c>
      <c r="C15" s="73">
        <v>83400932010</v>
      </c>
      <c r="D15" s="74" t="s">
        <v>42</v>
      </c>
      <c r="E15" s="81">
        <f t="shared" si="0"/>
        <v>2.4690000000000003</v>
      </c>
      <c r="F15" s="87">
        <v>4.4000000000000004</v>
      </c>
      <c r="G15" s="88">
        <v>37</v>
      </c>
      <c r="H15" s="83">
        <f t="shared" si="1"/>
        <v>4.305088235294118</v>
      </c>
      <c r="I15" s="77">
        <v>4</v>
      </c>
      <c r="J15" s="72">
        <v>4.5</v>
      </c>
      <c r="K15" s="72">
        <v>0</v>
      </c>
      <c r="L15" s="72">
        <v>0</v>
      </c>
      <c r="M15" s="78">
        <v>0</v>
      </c>
      <c r="N15" s="76">
        <f t="shared" si="2"/>
        <v>1.7</v>
      </c>
      <c r="O15" s="77">
        <v>0</v>
      </c>
      <c r="P15" s="72">
        <v>4.8</v>
      </c>
      <c r="Q15" s="72">
        <v>4.3</v>
      </c>
      <c r="R15" s="72">
        <v>4.5</v>
      </c>
      <c r="S15" s="79">
        <v>3</v>
      </c>
      <c r="T15" s="76">
        <f t="shared" si="3"/>
        <v>3.3200000000000003</v>
      </c>
      <c r="U15" s="77">
        <v>1</v>
      </c>
      <c r="V15" s="72">
        <v>4.5999999999999996</v>
      </c>
      <c r="W15" s="72">
        <v>4.7</v>
      </c>
      <c r="X15" s="72">
        <v>4.3</v>
      </c>
      <c r="Y15" s="78">
        <v>4.0999999999999996</v>
      </c>
      <c r="Z15" s="76">
        <f t="shared" si="4"/>
        <v>3.7400000000000007</v>
      </c>
      <c r="AA15" s="77">
        <v>4.5999999999999996</v>
      </c>
      <c r="AB15" s="72">
        <v>4.5999999999999996</v>
      </c>
      <c r="AC15" s="72">
        <v>4.7</v>
      </c>
      <c r="AD15" s="72">
        <v>4.0999999999999996</v>
      </c>
      <c r="AE15" s="78">
        <v>4.0999999999999996</v>
      </c>
      <c r="AF15" s="76">
        <f t="shared" si="5"/>
        <v>4.42</v>
      </c>
      <c r="AG15" s="77">
        <v>5</v>
      </c>
      <c r="AH15" s="72">
        <v>5</v>
      </c>
      <c r="AI15" s="72">
        <v>5</v>
      </c>
      <c r="AJ15" s="72">
        <v>5</v>
      </c>
      <c r="AK15" s="78">
        <v>5</v>
      </c>
      <c r="AL15" s="76">
        <f t="shared" si="6"/>
        <v>5</v>
      </c>
      <c r="AM15" s="77">
        <v>4.2</v>
      </c>
      <c r="AN15" s="72">
        <v>4.7</v>
      </c>
      <c r="AO15" s="72">
        <v>4.0999999999999996</v>
      </c>
      <c r="AP15" s="72">
        <v>3.5</v>
      </c>
      <c r="AQ15" s="78">
        <v>3.9</v>
      </c>
      <c r="AR15" s="76">
        <f t="shared" si="7"/>
        <v>4.08</v>
      </c>
    </row>
    <row r="16" spans="2:44" s="80" customFormat="1" ht="16.5" thickTop="1" thickBot="1" x14ac:dyDescent="0.3">
      <c r="B16" s="72">
        <v>10</v>
      </c>
      <c r="C16" s="73">
        <v>83400172010</v>
      </c>
      <c r="D16" s="74" t="s">
        <v>43</v>
      </c>
      <c r="E16" s="81">
        <f t="shared" si="0"/>
        <v>2.0636000000000001</v>
      </c>
      <c r="F16" s="84">
        <v>4.0999999999999996</v>
      </c>
      <c r="G16" s="94">
        <v>31</v>
      </c>
      <c r="H16" s="83">
        <f t="shared" si="1"/>
        <v>3.8112117647058823</v>
      </c>
      <c r="I16" s="77">
        <v>0</v>
      </c>
      <c r="J16" s="72">
        <v>3.7</v>
      </c>
      <c r="K16" s="72">
        <v>0</v>
      </c>
      <c r="L16" s="72">
        <v>0</v>
      </c>
      <c r="M16" s="78">
        <v>0</v>
      </c>
      <c r="N16" s="76">
        <f t="shared" si="2"/>
        <v>0.74</v>
      </c>
      <c r="O16" s="77">
        <v>4.3499999999999996</v>
      </c>
      <c r="P16" s="72">
        <v>4.7</v>
      </c>
      <c r="Q16" s="72">
        <v>4.2</v>
      </c>
      <c r="R16" s="72">
        <v>4.8</v>
      </c>
      <c r="S16" s="79">
        <v>5.28</v>
      </c>
      <c r="T16" s="76">
        <f t="shared" si="3"/>
        <v>4.6660000000000004</v>
      </c>
      <c r="U16" s="77">
        <v>0.5</v>
      </c>
      <c r="V16" s="72">
        <v>4.7</v>
      </c>
      <c r="W16" s="72">
        <v>4.5</v>
      </c>
      <c r="X16" s="72">
        <v>4</v>
      </c>
      <c r="Y16" s="78">
        <v>4.5999999999999996</v>
      </c>
      <c r="Z16" s="76">
        <f t="shared" si="4"/>
        <v>3.6599999999999993</v>
      </c>
      <c r="AA16" s="77">
        <v>4.5</v>
      </c>
      <c r="AB16" s="72">
        <v>4.5</v>
      </c>
      <c r="AC16" s="72">
        <v>4.5</v>
      </c>
      <c r="AD16" s="72">
        <v>4</v>
      </c>
      <c r="AE16" s="78">
        <v>4.5999999999999996</v>
      </c>
      <c r="AF16" s="76">
        <f t="shared" si="5"/>
        <v>4.42</v>
      </c>
      <c r="AG16" s="77">
        <v>5</v>
      </c>
      <c r="AH16" s="72">
        <v>5</v>
      </c>
      <c r="AI16" s="72">
        <v>5</v>
      </c>
      <c r="AJ16" s="72">
        <v>5</v>
      </c>
      <c r="AK16" s="78">
        <v>5</v>
      </c>
      <c r="AL16" s="76">
        <f t="shared" si="6"/>
        <v>5</v>
      </c>
      <c r="AM16" s="77">
        <v>1</v>
      </c>
      <c r="AN16" s="72">
        <v>4.3</v>
      </c>
      <c r="AO16" s="72">
        <v>2.6</v>
      </c>
      <c r="AP16" s="72">
        <v>2.5</v>
      </c>
      <c r="AQ16" s="78">
        <v>0.3</v>
      </c>
      <c r="AR16" s="76">
        <f t="shared" si="7"/>
        <v>2.1399999999999997</v>
      </c>
    </row>
    <row r="17" spans="2:44" s="80" customFormat="1" ht="16.5" thickTop="1" thickBot="1" x14ac:dyDescent="0.3">
      <c r="B17" s="72">
        <v>11</v>
      </c>
      <c r="C17" s="73">
        <v>83400182010</v>
      </c>
      <c r="D17" s="74" t="s">
        <v>44</v>
      </c>
      <c r="E17" s="81">
        <f t="shared" si="0"/>
        <v>2.5609999999999999</v>
      </c>
      <c r="F17" s="84">
        <v>4.0999999999999996</v>
      </c>
      <c r="G17" s="82">
        <v>38</v>
      </c>
      <c r="H17" s="83">
        <f t="shared" si="1"/>
        <v>4.2246176470588237</v>
      </c>
      <c r="I17" s="77">
        <v>3.7</v>
      </c>
      <c r="J17" s="72">
        <v>3.8</v>
      </c>
      <c r="K17" s="72">
        <v>0</v>
      </c>
      <c r="L17" s="72">
        <v>0</v>
      </c>
      <c r="M17" s="78">
        <v>0</v>
      </c>
      <c r="N17" s="76">
        <f t="shared" si="2"/>
        <v>1.5</v>
      </c>
      <c r="O17" s="77">
        <v>1</v>
      </c>
      <c r="P17" s="72">
        <v>2.7</v>
      </c>
      <c r="Q17" s="72">
        <v>3.8</v>
      </c>
      <c r="R17" s="72">
        <v>4.5</v>
      </c>
      <c r="S17" s="79">
        <v>4.2</v>
      </c>
      <c r="T17" s="76">
        <f t="shared" si="3"/>
        <v>3.2399999999999998</v>
      </c>
      <c r="U17" s="77">
        <v>2</v>
      </c>
      <c r="V17" s="72">
        <v>4.5</v>
      </c>
      <c r="W17" s="72">
        <v>4.7</v>
      </c>
      <c r="X17" s="72">
        <v>4.5</v>
      </c>
      <c r="Y17" s="78">
        <v>4.7</v>
      </c>
      <c r="Z17" s="76">
        <f t="shared" si="4"/>
        <v>4.08</v>
      </c>
      <c r="AA17" s="77">
        <v>4.5</v>
      </c>
      <c r="AB17" s="72">
        <v>4.5</v>
      </c>
      <c r="AC17" s="72">
        <v>4.7</v>
      </c>
      <c r="AD17" s="72">
        <v>4.5</v>
      </c>
      <c r="AE17" s="78">
        <v>4.7</v>
      </c>
      <c r="AF17" s="76">
        <f t="shared" si="5"/>
        <v>4.58</v>
      </c>
      <c r="AG17" s="77">
        <v>4.5</v>
      </c>
      <c r="AH17" s="72">
        <v>5</v>
      </c>
      <c r="AI17" s="72">
        <v>5</v>
      </c>
      <c r="AJ17" s="72">
        <v>5</v>
      </c>
      <c r="AK17" s="78">
        <v>4.7</v>
      </c>
      <c r="AL17" s="76">
        <f t="shared" si="6"/>
        <v>4.84</v>
      </c>
      <c r="AM17" s="77">
        <v>4.3</v>
      </c>
      <c r="AN17" s="72">
        <v>3.7</v>
      </c>
      <c r="AO17" s="72">
        <v>5</v>
      </c>
      <c r="AP17" s="72">
        <v>5</v>
      </c>
      <c r="AQ17" s="78">
        <v>4.5999999999999996</v>
      </c>
      <c r="AR17" s="76">
        <f t="shared" si="7"/>
        <v>4.5200000000000005</v>
      </c>
    </row>
    <row r="18" spans="2:44" s="80" customFormat="1" ht="16.5" thickTop="1" thickBot="1" x14ac:dyDescent="0.3">
      <c r="B18" s="72">
        <v>12</v>
      </c>
      <c r="C18" s="73">
        <v>83400312010</v>
      </c>
      <c r="D18" s="74" t="s">
        <v>46</v>
      </c>
      <c r="E18" s="39">
        <f t="shared" si="0"/>
        <v>2.234</v>
      </c>
      <c r="F18" s="84">
        <v>4.0999999999999996</v>
      </c>
      <c r="G18" s="82">
        <v>39</v>
      </c>
      <c r="H18" s="40">
        <f t="shared" si="1"/>
        <v>4.0846470588235295</v>
      </c>
      <c r="I18" s="77">
        <v>4</v>
      </c>
      <c r="J18" s="72">
        <v>3.3</v>
      </c>
      <c r="K18" s="72">
        <v>3.5</v>
      </c>
      <c r="L18" s="72">
        <v>4.3</v>
      </c>
      <c r="M18" s="78"/>
      <c r="N18" s="76">
        <f t="shared" si="2"/>
        <v>3.0200000000000005</v>
      </c>
      <c r="O18" s="77">
        <v>4.8499999999999996</v>
      </c>
      <c r="P18" s="72">
        <v>4.5</v>
      </c>
      <c r="Q18" s="72">
        <v>3.7</v>
      </c>
      <c r="R18" s="72">
        <v>4.5</v>
      </c>
      <c r="S18" s="79">
        <v>3</v>
      </c>
      <c r="T18" s="76">
        <f t="shared" si="3"/>
        <v>4.1100000000000003</v>
      </c>
      <c r="U18" s="77">
        <v>1</v>
      </c>
      <c r="V18" s="72">
        <v>4.7</v>
      </c>
      <c r="W18" s="72">
        <v>4.2</v>
      </c>
      <c r="X18" s="72">
        <v>1</v>
      </c>
      <c r="Y18" s="78">
        <v>4.7</v>
      </c>
      <c r="Z18" s="76">
        <f t="shared" si="4"/>
        <v>3.12</v>
      </c>
      <c r="AA18" s="77">
        <v>4.7</v>
      </c>
      <c r="AB18" s="72">
        <v>4.2</v>
      </c>
      <c r="AC18" s="72">
        <v>4.5</v>
      </c>
      <c r="AD18" s="72">
        <v>4.7</v>
      </c>
      <c r="AE18" s="78"/>
      <c r="AF18" s="76">
        <f t="shared" si="5"/>
        <v>3.62</v>
      </c>
      <c r="AG18" s="77">
        <v>5</v>
      </c>
      <c r="AH18" s="72">
        <v>5</v>
      </c>
      <c r="AI18" s="72">
        <v>4.5</v>
      </c>
      <c r="AJ18" s="72">
        <v>4.5</v>
      </c>
      <c r="AK18" s="78">
        <v>5</v>
      </c>
      <c r="AL18" s="76">
        <f t="shared" si="6"/>
        <v>4.8</v>
      </c>
      <c r="AM18" s="77">
        <v>2.8</v>
      </c>
      <c r="AN18" s="72">
        <v>3.8</v>
      </c>
      <c r="AO18" s="72">
        <v>3.8</v>
      </c>
      <c r="AP18" s="72"/>
      <c r="AQ18" s="78">
        <v>1</v>
      </c>
      <c r="AR18" s="76">
        <f t="shared" si="7"/>
        <v>2.2799999999999998</v>
      </c>
    </row>
    <row r="19" spans="2:44" s="80" customFormat="1" ht="16.5" thickTop="1" thickBot="1" x14ac:dyDescent="0.3">
      <c r="B19" s="72">
        <v>13</v>
      </c>
      <c r="C19" s="73">
        <v>83401002010</v>
      </c>
      <c r="D19" s="74" t="s">
        <v>47</v>
      </c>
      <c r="E19" s="81">
        <f t="shared" si="0"/>
        <v>2.3140000000000001</v>
      </c>
      <c r="F19" s="84">
        <v>4.4000000000000004</v>
      </c>
      <c r="G19" s="82">
        <v>36</v>
      </c>
      <c r="H19" s="83">
        <f t="shared" si="1"/>
        <v>4.2040588235294116</v>
      </c>
      <c r="I19" s="77">
        <v>0</v>
      </c>
      <c r="J19" s="72">
        <v>0</v>
      </c>
      <c r="K19" s="72">
        <v>0</v>
      </c>
      <c r="L19" s="72">
        <v>0</v>
      </c>
      <c r="M19" s="78">
        <v>0</v>
      </c>
      <c r="N19" s="76">
        <f t="shared" si="2"/>
        <v>0</v>
      </c>
      <c r="O19" s="77">
        <v>3.8</v>
      </c>
      <c r="P19" s="72">
        <v>4.5999999999999996</v>
      </c>
      <c r="Q19" s="72">
        <v>4.5</v>
      </c>
      <c r="R19" s="72">
        <v>4.2</v>
      </c>
      <c r="S19" s="79">
        <v>4.7</v>
      </c>
      <c r="T19" s="76">
        <f t="shared" si="3"/>
        <v>4.3599999999999994</v>
      </c>
      <c r="U19" s="77">
        <v>1</v>
      </c>
      <c r="V19" s="72">
        <v>4.5999999999999996</v>
      </c>
      <c r="W19" s="72">
        <v>4.7</v>
      </c>
      <c r="X19" s="72">
        <v>4.0999999999999996</v>
      </c>
      <c r="Y19" s="78">
        <v>4.0999999999999996</v>
      </c>
      <c r="Z19" s="76">
        <f t="shared" si="4"/>
        <v>3.7</v>
      </c>
      <c r="AA19" s="77">
        <v>4.5999999999999996</v>
      </c>
      <c r="AB19" s="72">
        <v>4.5999999999999996</v>
      </c>
      <c r="AC19" s="72">
        <v>4.7</v>
      </c>
      <c r="AD19" s="72">
        <v>4.0999999999999996</v>
      </c>
      <c r="AE19" s="78">
        <v>4.0999999999999996</v>
      </c>
      <c r="AF19" s="76">
        <f t="shared" si="5"/>
        <v>4.42</v>
      </c>
      <c r="AG19" s="77">
        <v>5</v>
      </c>
      <c r="AH19" s="72">
        <v>5</v>
      </c>
      <c r="AI19" s="72">
        <v>5</v>
      </c>
      <c r="AJ19" s="72">
        <v>5</v>
      </c>
      <c r="AK19" s="78">
        <v>5</v>
      </c>
      <c r="AL19" s="76">
        <f t="shared" si="6"/>
        <v>5</v>
      </c>
      <c r="AM19" s="77">
        <v>4.2</v>
      </c>
      <c r="AN19" s="72">
        <v>4.7</v>
      </c>
      <c r="AO19" s="72">
        <v>4.0999999999999996</v>
      </c>
      <c r="AP19" s="72">
        <v>3.5</v>
      </c>
      <c r="AQ19" s="78">
        <v>3.9</v>
      </c>
      <c r="AR19" s="76">
        <f t="shared" si="7"/>
        <v>4.08</v>
      </c>
    </row>
    <row r="20" spans="2:44" s="80" customFormat="1" ht="16.5" thickTop="1" thickBot="1" x14ac:dyDescent="0.3">
      <c r="B20" s="72">
        <v>14</v>
      </c>
      <c r="C20" s="73">
        <v>83400332010</v>
      </c>
      <c r="D20" s="74" t="s">
        <v>48</v>
      </c>
      <c r="E20" s="81">
        <f t="shared" si="0"/>
        <v>2.5819999999999999</v>
      </c>
      <c r="F20" s="84">
        <v>4.0999999999999996</v>
      </c>
      <c r="G20" s="82">
        <v>40</v>
      </c>
      <c r="H20" s="83">
        <f t="shared" si="1"/>
        <v>4.2821764705882348</v>
      </c>
      <c r="I20" s="77">
        <v>3.8</v>
      </c>
      <c r="J20" s="72">
        <v>3</v>
      </c>
      <c r="K20" s="72">
        <v>0</v>
      </c>
      <c r="L20" s="72">
        <v>0</v>
      </c>
      <c r="M20" s="78">
        <v>0</v>
      </c>
      <c r="N20" s="76">
        <f t="shared" si="2"/>
        <v>1.3599999999999999</v>
      </c>
      <c r="O20" s="77">
        <v>3.5</v>
      </c>
      <c r="P20" s="72">
        <v>4.5</v>
      </c>
      <c r="Q20" s="72">
        <v>4.4000000000000004</v>
      </c>
      <c r="R20" s="72">
        <v>3</v>
      </c>
      <c r="S20" s="79">
        <v>3</v>
      </c>
      <c r="T20" s="76">
        <f t="shared" si="3"/>
        <v>3.6799999999999997</v>
      </c>
      <c r="U20" s="77">
        <v>1.5</v>
      </c>
      <c r="V20" s="72">
        <v>4.5</v>
      </c>
      <c r="W20" s="72">
        <v>4.7</v>
      </c>
      <c r="X20" s="72">
        <v>4.5</v>
      </c>
      <c r="Y20" s="78">
        <v>4.7</v>
      </c>
      <c r="Z20" s="76">
        <f t="shared" si="4"/>
        <v>3.9799999999999995</v>
      </c>
      <c r="AA20" s="77">
        <v>4.5</v>
      </c>
      <c r="AB20" s="72">
        <v>4.5</v>
      </c>
      <c r="AC20" s="72">
        <v>4.7</v>
      </c>
      <c r="AD20" s="72">
        <v>4.5</v>
      </c>
      <c r="AE20" s="78">
        <v>4.7</v>
      </c>
      <c r="AF20" s="76">
        <f t="shared" si="5"/>
        <v>4.58</v>
      </c>
      <c r="AG20" s="77">
        <v>5</v>
      </c>
      <c r="AH20" s="72">
        <v>5</v>
      </c>
      <c r="AI20" s="72">
        <v>5</v>
      </c>
      <c r="AJ20" s="72">
        <v>5</v>
      </c>
      <c r="AK20" s="78">
        <v>5</v>
      </c>
      <c r="AL20" s="76">
        <f t="shared" si="6"/>
        <v>5</v>
      </c>
      <c r="AM20" s="77">
        <v>4.3</v>
      </c>
      <c r="AN20" s="72">
        <v>3.7</v>
      </c>
      <c r="AO20" s="72">
        <v>5</v>
      </c>
      <c r="AP20" s="72">
        <v>5</v>
      </c>
      <c r="AQ20" s="78">
        <v>4.5999999999999996</v>
      </c>
      <c r="AR20" s="76">
        <f t="shared" si="7"/>
        <v>4.5200000000000005</v>
      </c>
    </row>
    <row r="21" spans="2:44" s="80" customFormat="1" ht="16.5" thickTop="1" thickBot="1" x14ac:dyDescent="0.3">
      <c r="B21" s="72">
        <v>15</v>
      </c>
      <c r="C21" s="73">
        <v>83401482010</v>
      </c>
      <c r="D21" s="74" t="s">
        <v>49</v>
      </c>
      <c r="E21" s="81">
        <f t="shared" si="0"/>
        <v>2.2679999999999998</v>
      </c>
      <c r="F21" s="84">
        <v>4.0999999999999996</v>
      </c>
      <c r="G21" s="82">
        <v>35</v>
      </c>
      <c r="H21" s="83">
        <f t="shared" si="1"/>
        <v>4.0075294117647058</v>
      </c>
      <c r="I21" s="77">
        <v>0</v>
      </c>
      <c r="J21" s="72">
        <v>0</v>
      </c>
      <c r="K21" s="72">
        <v>5</v>
      </c>
      <c r="L21" s="72">
        <v>0</v>
      </c>
      <c r="M21" s="78">
        <v>0</v>
      </c>
      <c r="N21" s="76">
        <f t="shared" si="2"/>
        <v>1</v>
      </c>
      <c r="O21" s="77">
        <v>3</v>
      </c>
      <c r="P21" s="72">
        <v>4</v>
      </c>
      <c r="Q21" s="72">
        <v>5</v>
      </c>
      <c r="R21" s="72">
        <v>3.8</v>
      </c>
      <c r="S21" s="79">
        <v>3</v>
      </c>
      <c r="T21" s="76">
        <f t="shared" si="3"/>
        <v>3.7600000000000002</v>
      </c>
      <c r="U21" s="77">
        <v>0.5</v>
      </c>
      <c r="V21" s="72">
        <v>2.5</v>
      </c>
      <c r="W21" s="72">
        <v>5</v>
      </c>
      <c r="X21" s="72">
        <v>4</v>
      </c>
      <c r="Y21" s="79">
        <v>4.5</v>
      </c>
      <c r="Z21" s="76">
        <f t="shared" si="4"/>
        <v>3.3</v>
      </c>
      <c r="AA21" s="77">
        <v>4</v>
      </c>
      <c r="AB21" s="72">
        <v>3.2</v>
      </c>
      <c r="AC21" s="72">
        <v>5</v>
      </c>
      <c r="AD21" s="72">
        <v>3.2</v>
      </c>
      <c r="AE21" s="78">
        <v>4.5</v>
      </c>
      <c r="AF21" s="76">
        <f t="shared" si="5"/>
        <v>3.9799999999999995</v>
      </c>
      <c r="AG21" s="77">
        <v>5</v>
      </c>
      <c r="AH21" s="72">
        <v>5</v>
      </c>
      <c r="AI21" s="72">
        <v>5</v>
      </c>
      <c r="AJ21" s="72">
        <v>4.5999999999999996</v>
      </c>
      <c r="AK21" s="78">
        <v>5</v>
      </c>
      <c r="AL21" s="76">
        <f t="shared" si="6"/>
        <v>4.92</v>
      </c>
      <c r="AM21" s="77">
        <v>4</v>
      </c>
      <c r="AN21" s="72">
        <v>3</v>
      </c>
      <c r="AO21" s="72">
        <v>5</v>
      </c>
      <c r="AP21" s="72">
        <v>3.6</v>
      </c>
      <c r="AQ21" s="78">
        <v>3.6</v>
      </c>
      <c r="AR21" s="76">
        <f t="shared" si="7"/>
        <v>3.84</v>
      </c>
    </row>
    <row r="22" spans="2:44" s="80" customFormat="1" ht="16.5" thickTop="1" thickBot="1" x14ac:dyDescent="0.3">
      <c r="B22" s="72">
        <v>16</v>
      </c>
      <c r="C22" s="73">
        <v>83400352010</v>
      </c>
      <c r="D22" s="74" t="s">
        <v>51</v>
      </c>
      <c r="E22" s="81">
        <f t="shared" si="0"/>
        <v>2.1980000000000004</v>
      </c>
      <c r="F22" s="84">
        <v>4.0999999999999996</v>
      </c>
      <c r="G22" s="82">
        <v>29</v>
      </c>
      <c r="H22" s="83">
        <f t="shared" si="1"/>
        <v>3.8313529411764708</v>
      </c>
      <c r="I22" s="77">
        <v>0</v>
      </c>
      <c r="J22" s="72">
        <v>0</v>
      </c>
      <c r="K22" s="72">
        <v>0</v>
      </c>
      <c r="L22" s="72">
        <v>0</v>
      </c>
      <c r="M22" s="78">
        <v>0</v>
      </c>
      <c r="N22" s="76">
        <f t="shared" si="2"/>
        <v>0</v>
      </c>
      <c r="O22" s="77">
        <v>0.5</v>
      </c>
      <c r="P22" s="72"/>
      <c r="Q22" s="72">
        <v>4.5</v>
      </c>
      <c r="R22" s="72">
        <v>4.8</v>
      </c>
      <c r="S22" s="79">
        <v>3</v>
      </c>
      <c r="T22" s="76">
        <f t="shared" si="3"/>
        <v>2.56</v>
      </c>
      <c r="U22" s="77">
        <v>1</v>
      </c>
      <c r="V22" s="72">
        <v>4.5</v>
      </c>
      <c r="W22" s="72">
        <v>4.7</v>
      </c>
      <c r="X22" s="72">
        <v>2.2000000000000002</v>
      </c>
      <c r="Y22" s="78">
        <v>4.7</v>
      </c>
      <c r="Z22" s="76">
        <f t="shared" si="4"/>
        <v>3.4199999999999995</v>
      </c>
      <c r="AA22" s="77">
        <v>4.5</v>
      </c>
      <c r="AB22" s="72">
        <v>4.5</v>
      </c>
      <c r="AC22" s="72">
        <v>4.7</v>
      </c>
      <c r="AD22" s="72">
        <v>4.5</v>
      </c>
      <c r="AE22" s="78">
        <v>4.7</v>
      </c>
      <c r="AF22" s="76">
        <f t="shared" si="5"/>
        <v>4.58</v>
      </c>
      <c r="AG22" s="77">
        <v>5</v>
      </c>
      <c r="AH22" s="72">
        <v>5</v>
      </c>
      <c r="AI22" s="72">
        <v>5</v>
      </c>
      <c r="AJ22" s="72">
        <v>5</v>
      </c>
      <c r="AK22" s="78">
        <v>3.8</v>
      </c>
      <c r="AL22" s="76">
        <f t="shared" si="6"/>
        <v>4.76</v>
      </c>
      <c r="AM22" s="77">
        <v>4.3</v>
      </c>
      <c r="AN22" s="72">
        <v>3.7</v>
      </c>
      <c r="AO22" s="72">
        <v>5</v>
      </c>
      <c r="AP22" s="72">
        <v>5</v>
      </c>
      <c r="AQ22" s="78">
        <v>4.5999999999999996</v>
      </c>
      <c r="AR22" s="76">
        <f t="shared" si="7"/>
        <v>4.5200000000000005</v>
      </c>
    </row>
    <row r="23" spans="2:44" s="80" customFormat="1" ht="16.5" thickTop="1" thickBot="1" x14ac:dyDescent="0.3">
      <c r="B23" s="72">
        <v>17</v>
      </c>
      <c r="C23" s="73">
        <v>83401062010</v>
      </c>
      <c r="D23" s="74" t="s">
        <v>52</v>
      </c>
      <c r="E23" s="81">
        <f t="shared" si="0"/>
        <v>1.6890000000000001</v>
      </c>
      <c r="F23" s="84">
        <v>3.7</v>
      </c>
      <c r="G23" s="82">
        <v>33</v>
      </c>
      <c r="H23" s="83">
        <f t="shared" si="1"/>
        <v>3.4709705882352941</v>
      </c>
      <c r="I23" s="77">
        <v>0</v>
      </c>
      <c r="J23" s="72">
        <v>0</v>
      </c>
      <c r="K23" s="72">
        <v>0</v>
      </c>
      <c r="L23" s="72">
        <v>0</v>
      </c>
      <c r="M23" s="78">
        <v>0</v>
      </c>
      <c r="N23" s="76">
        <f t="shared" si="2"/>
        <v>0</v>
      </c>
      <c r="O23" s="77">
        <v>3.4</v>
      </c>
      <c r="P23" s="72">
        <v>4.3</v>
      </c>
      <c r="Q23" s="72">
        <v>4.3</v>
      </c>
      <c r="R23" s="72">
        <v>2.7</v>
      </c>
      <c r="S23" s="79">
        <v>3.3</v>
      </c>
      <c r="T23" s="76">
        <f t="shared" si="3"/>
        <v>3.6</v>
      </c>
      <c r="U23" s="77">
        <v>0.5</v>
      </c>
      <c r="V23" s="72">
        <v>4.5999999999999996</v>
      </c>
      <c r="W23" s="72">
        <v>3.9</v>
      </c>
      <c r="X23" s="72">
        <v>4.5</v>
      </c>
      <c r="Y23" s="78">
        <v>4.3</v>
      </c>
      <c r="Z23" s="76">
        <f t="shared" si="4"/>
        <v>3.56</v>
      </c>
      <c r="AA23" s="77">
        <v>4.5999999999999996</v>
      </c>
      <c r="AB23" s="72">
        <v>4.5999999999999996</v>
      </c>
      <c r="AC23" s="72">
        <v>3.9</v>
      </c>
      <c r="AD23" s="72">
        <v>4.5</v>
      </c>
      <c r="AE23" s="78">
        <v>4.3</v>
      </c>
      <c r="AF23" s="76">
        <f t="shared" si="5"/>
        <v>4.3800000000000008</v>
      </c>
      <c r="AG23" s="77">
        <v>5</v>
      </c>
      <c r="AH23" s="72">
        <v>4</v>
      </c>
      <c r="AI23" s="72">
        <v>5</v>
      </c>
      <c r="AK23" s="80">
        <v>4</v>
      </c>
      <c r="AL23" s="76">
        <v>0.3</v>
      </c>
      <c r="AM23" s="77">
        <v>1</v>
      </c>
      <c r="AN23" s="72">
        <v>4.3</v>
      </c>
      <c r="AO23" s="72">
        <v>2.6</v>
      </c>
      <c r="AP23" s="72">
        <v>2.6</v>
      </c>
      <c r="AQ23" s="78">
        <v>2.5</v>
      </c>
      <c r="AR23" s="76">
        <f t="shared" si="7"/>
        <v>2.6</v>
      </c>
    </row>
    <row r="24" spans="2:44" s="80" customFormat="1" ht="16.5" thickTop="1" thickBot="1" x14ac:dyDescent="0.3">
      <c r="B24" s="72">
        <v>18</v>
      </c>
      <c r="C24" s="73">
        <v>8340028007</v>
      </c>
      <c r="D24" s="74" t="s">
        <v>57</v>
      </c>
      <c r="E24" s="81">
        <f t="shared" si="0"/>
        <v>2.4159999999999999</v>
      </c>
      <c r="F24" s="87">
        <v>4.0999999999999996</v>
      </c>
      <c r="G24" s="93">
        <v>38</v>
      </c>
      <c r="H24" s="83">
        <f t="shared" si="1"/>
        <v>4.1521176470588239</v>
      </c>
      <c r="I24" s="77">
        <v>0</v>
      </c>
      <c r="J24" s="72">
        <v>0</v>
      </c>
      <c r="K24" s="72">
        <v>0</v>
      </c>
      <c r="L24" s="72">
        <v>0</v>
      </c>
      <c r="M24" s="78">
        <v>0</v>
      </c>
      <c r="N24" s="76">
        <f t="shared" si="2"/>
        <v>0</v>
      </c>
      <c r="O24" s="77">
        <v>3.8</v>
      </c>
      <c r="P24" s="72">
        <v>4.5999999999999996</v>
      </c>
      <c r="Q24" s="72">
        <v>4.4000000000000004</v>
      </c>
      <c r="R24" s="72">
        <v>3.8</v>
      </c>
      <c r="S24" s="79">
        <v>4.8</v>
      </c>
      <c r="T24" s="76">
        <f t="shared" si="3"/>
        <v>4.2799999999999994</v>
      </c>
      <c r="U24" s="77">
        <v>1.5</v>
      </c>
      <c r="V24" s="72">
        <v>4.5</v>
      </c>
      <c r="W24" s="72">
        <v>4.7</v>
      </c>
      <c r="X24" s="72">
        <v>4.5</v>
      </c>
      <c r="Y24" s="78">
        <v>3</v>
      </c>
      <c r="Z24" s="76">
        <f t="shared" si="4"/>
        <v>3.6399999999999997</v>
      </c>
      <c r="AA24" s="77">
        <v>4.5</v>
      </c>
      <c r="AB24" s="72">
        <v>4.5</v>
      </c>
      <c r="AC24" s="72">
        <v>4.7</v>
      </c>
      <c r="AD24" s="72">
        <v>4.5</v>
      </c>
      <c r="AE24" s="78">
        <v>4.7</v>
      </c>
      <c r="AF24" s="76">
        <f t="shared" si="5"/>
        <v>4.58</v>
      </c>
      <c r="AG24" s="77">
        <v>5</v>
      </c>
      <c r="AH24" s="72">
        <v>5</v>
      </c>
      <c r="AI24" s="72">
        <v>5</v>
      </c>
      <c r="AJ24" s="72">
        <v>5</v>
      </c>
      <c r="AK24" s="78">
        <v>5</v>
      </c>
      <c r="AL24" s="76">
        <f t="shared" si="6"/>
        <v>5</v>
      </c>
      <c r="AM24" s="77">
        <v>4.5999999999999996</v>
      </c>
      <c r="AN24" s="72">
        <v>3.7</v>
      </c>
      <c r="AO24" s="72">
        <v>5</v>
      </c>
      <c r="AP24" s="72">
        <v>5</v>
      </c>
      <c r="AQ24" s="78">
        <v>4.5999999999999996</v>
      </c>
      <c r="AR24" s="76">
        <f t="shared" si="7"/>
        <v>4.58</v>
      </c>
    </row>
    <row r="25" spans="2:44" s="80" customFormat="1" ht="16.5" thickTop="1" thickBot="1" x14ac:dyDescent="0.3">
      <c r="B25" s="72">
        <v>19</v>
      </c>
      <c r="C25" s="73">
        <v>83450932010</v>
      </c>
      <c r="D25" s="74" t="s">
        <v>55</v>
      </c>
      <c r="E25" s="81">
        <f t="shared" si="0"/>
        <v>2.867</v>
      </c>
      <c r="F25" s="91">
        <v>4.0999999999999996</v>
      </c>
      <c r="G25" s="92">
        <v>35</v>
      </c>
      <c r="H25" s="83">
        <f t="shared" si="1"/>
        <v>4.3070294117647059</v>
      </c>
      <c r="I25" s="77">
        <v>3.8</v>
      </c>
      <c r="J25" s="72">
        <v>3</v>
      </c>
      <c r="K25" s="72">
        <v>5</v>
      </c>
      <c r="L25" s="72">
        <v>3.8</v>
      </c>
      <c r="M25" s="78">
        <v>4.3</v>
      </c>
      <c r="N25" s="76">
        <f t="shared" si="2"/>
        <v>3.9800000000000004</v>
      </c>
      <c r="O25" s="77">
        <v>4</v>
      </c>
      <c r="P25" s="72">
        <v>3.8</v>
      </c>
      <c r="Q25" s="72">
        <v>5</v>
      </c>
      <c r="R25" s="72">
        <v>4.5</v>
      </c>
      <c r="S25" s="79">
        <v>4.4000000000000004</v>
      </c>
      <c r="T25" s="76">
        <f t="shared" si="3"/>
        <v>4.3400000000000007</v>
      </c>
      <c r="U25" s="77">
        <v>3</v>
      </c>
      <c r="V25" s="72">
        <v>4</v>
      </c>
      <c r="W25" s="72">
        <v>5</v>
      </c>
      <c r="X25" s="72">
        <v>4</v>
      </c>
      <c r="Y25" s="78">
        <v>4.5</v>
      </c>
      <c r="Z25" s="76">
        <f t="shared" si="4"/>
        <v>4.0999999999999996</v>
      </c>
      <c r="AA25" s="77">
        <v>4</v>
      </c>
      <c r="AB25" s="72">
        <v>3.2</v>
      </c>
      <c r="AC25" s="72">
        <v>5</v>
      </c>
      <c r="AD25" s="72">
        <v>3.7</v>
      </c>
      <c r="AE25" s="78">
        <v>4.5</v>
      </c>
      <c r="AF25" s="76">
        <f t="shared" si="5"/>
        <v>4.08</v>
      </c>
      <c r="AG25" s="77">
        <v>5</v>
      </c>
      <c r="AH25" s="72">
        <v>5</v>
      </c>
      <c r="AI25" s="72">
        <v>5</v>
      </c>
      <c r="AJ25" s="72">
        <v>5</v>
      </c>
      <c r="AK25" s="78">
        <v>5</v>
      </c>
      <c r="AL25" s="76">
        <f t="shared" si="6"/>
        <v>5</v>
      </c>
      <c r="AM25" s="77">
        <v>4</v>
      </c>
      <c r="AN25" s="72">
        <v>3</v>
      </c>
      <c r="AO25" s="72">
        <v>5</v>
      </c>
      <c r="AP25" s="72">
        <v>3.6</v>
      </c>
      <c r="AQ25" s="78">
        <v>3.6</v>
      </c>
      <c r="AR25" s="76">
        <f t="shared" si="7"/>
        <v>3.84</v>
      </c>
    </row>
    <row r="26" spans="2:44" ht="16.5" thickTop="1" thickBot="1" x14ac:dyDescent="0.3">
      <c r="B26" s="72">
        <v>20</v>
      </c>
      <c r="C26" s="41"/>
      <c r="D26" s="42"/>
      <c r="E26" s="39">
        <f t="shared" si="0"/>
        <v>0</v>
      </c>
      <c r="F26" s="85"/>
      <c r="G26" s="62"/>
      <c r="H26" s="40">
        <f t="shared" si="1"/>
        <v>0</v>
      </c>
      <c r="I26" s="32"/>
      <c r="J26" s="25"/>
      <c r="K26" s="25"/>
      <c r="L26" s="25"/>
      <c r="M26" s="26"/>
      <c r="N26" s="38">
        <f t="shared" si="2"/>
        <v>0</v>
      </c>
      <c r="O26" s="32"/>
      <c r="P26" s="25"/>
      <c r="Q26" s="25"/>
      <c r="R26" s="25"/>
      <c r="S26" s="44"/>
      <c r="T26" s="38">
        <f t="shared" si="3"/>
        <v>0</v>
      </c>
      <c r="U26" s="32"/>
      <c r="V26" s="25"/>
      <c r="W26" s="25"/>
      <c r="X26" s="25"/>
      <c r="Y26" s="26"/>
      <c r="Z26" s="38">
        <f t="shared" si="4"/>
        <v>0</v>
      </c>
      <c r="AA26" s="32"/>
      <c r="AB26" s="25"/>
      <c r="AC26" s="25"/>
      <c r="AD26" s="25"/>
      <c r="AE26" s="26"/>
      <c r="AF26" s="38">
        <f t="shared" si="5"/>
        <v>0</v>
      </c>
      <c r="AG26" s="32"/>
      <c r="AH26" s="25"/>
      <c r="AI26" s="25"/>
      <c r="AJ26" s="25"/>
      <c r="AK26" s="26"/>
      <c r="AL26" s="38">
        <f t="shared" si="6"/>
        <v>0</v>
      </c>
      <c r="AM26" s="32"/>
      <c r="AN26" s="25"/>
      <c r="AO26" s="25"/>
      <c r="AP26" s="25"/>
      <c r="AQ26" s="26"/>
      <c r="AR26" s="38">
        <f t="shared" si="7"/>
        <v>0</v>
      </c>
    </row>
    <row r="27" spans="2:44" ht="16.5" thickTop="1" thickBot="1" x14ac:dyDescent="0.3">
      <c r="B27" s="25">
        <v>28</v>
      </c>
      <c r="C27" s="41"/>
      <c r="D27" s="42"/>
      <c r="E27" s="39">
        <f t="shared" si="0"/>
        <v>0</v>
      </c>
      <c r="F27" s="86"/>
      <c r="G27" s="61"/>
      <c r="H27" s="40">
        <f t="shared" si="1"/>
        <v>0</v>
      </c>
      <c r="I27" s="32"/>
      <c r="J27" s="25"/>
      <c r="K27" s="25"/>
      <c r="L27" s="25"/>
      <c r="M27" s="26"/>
      <c r="N27" s="38">
        <f t="shared" si="2"/>
        <v>0</v>
      </c>
      <c r="O27" s="32"/>
      <c r="P27" s="25"/>
      <c r="Q27" s="25"/>
      <c r="R27" s="25"/>
      <c r="S27" s="44"/>
      <c r="T27" s="38">
        <f t="shared" si="3"/>
        <v>0</v>
      </c>
      <c r="U27" s="32"/>
      <c r="V27" s="25"/>
      <c r="W27" s="25"/>
      <c r="X27" s="25"/>
      <c r="Y27" s="26"/>
      <c r="Z27" s="38">
        <f t="shared" si="4"/>
        <v>0</v>
      </c>
      <c r="AA27" s="32"/>
      <c r="AB27" s="25"/>
      <c r="AC27" s="25"/>
      <c r="AD27" s="25"/>
      <c r="AE27" s="26"/>
      <c r="AF27" s="38">
        <f t="shared" si="5"/>
        <v>0</v>
      </c>
      <c r="AG27" s="32"/>
      <c r="AH27" s="25"/>
      <c r="AI27" s="25"/>
      <c r="AJ27" s="25"/>
      <c r="AK27" s="26"/>
      <c r="AL27" s="38">
        <f t="shared" si="6"/>
        <v>0</v>
      </c>
      <c r="AM27" s="32"/>
      <c r="AN27" s="25"/>
      <c r="AO27" s="25"/>
      <c r="AP27" s="25"/>
      <c r="AQ27" s="26"/>
      <c r="AR27" s="38">
        <f t="shared" si="7"/>
        <v>0</v>
      </c>
    </row>
    <row r="28" spans="2:44" ht="16.5" thickTop="1" thickBot="1" x14ac:dyDescent="0.3">
      <c r="B28" s="25">
        <v>29</v>
      </c>
      <c r="C28" s="41"/>
      <c r="D28" s="42"/>
      <c r="E28" s="39">
        <f t="shared" si="0"/>
        <v>0</v>
      </c>
      <c r="F28" s="85"/>
      <c r="G28" s="62"/>
      <c r="H28" s="40">
        <f t="shared" si="1"/>
        <v>0</v>
      </c>
      <c r="I28" s="32"/>
      <c r="J28" s="25"/>
      <c r="K28" s="25"/>
      <c r="L28" s="25"/>
      <c r="M28" s="26"/>
      <c r="N28" s="38">
        <f t="shared" si="2"/>
        <v>0</v>
      </c>
      <c r="O28" s="32"/>
      <c r="P28" s="25"/>
      <c r="Q28" s="25"/>
      <c r="R28" s="25"/>
      <c r="S28" s="44"/>
      <c r="T28" s="38">
        <f t="shared" si="3"/>
        <v>0</v>
      </c>
      <c r="U28" s="32"/>
      <c r="V28" s="25"/>
      <c r="W28" s="25"/>
      <c r="X28" s="25"/>
      <c r="Y28" s="26"/>
      <c r="Z28" s="38">
        <f t="shared" si="4"/>
        <v>0</v>
      </c>
      <c r="AA28" s="32"/>
      <c r="AB28" s="25"/>
      <c r="AC28" s="25"/>
      <c r="AD28" s="25"/>
      <c r="AE28" s="26"/>
      <c r="AF28" s="38">
        <f t="shared" si="5"/>
        <v>0</v>
      </c>
      <c r="AG28" s="32"/>
      <c r="AH28" s="25"/>
      <c r="AI28" s="25"/>
      <c r="AJ28" s="25"/>
      <c r="AK28" s="26"/>
      <c r="AL28" s="38">
        <f t="shared" si="6"/>
        <v>0</v>
      </c>
      <c r="AM28" s="32"/>
      <c r="AN28" s="25"/>
      <c r="AO28" s="25"/>
      <c r="AP28" s="25"/>
      <c r="AQ28" s="26"/>
      <c r="AR28" s="38">
        <f t="shared" si="7"/>
        <v>0</v>
      </c>
    </row>
    <row r="29" spans="2:44" ht="16.5" thickTop="1" thickBot="1" x14ac:dyDescent="0.3">
      <c r="B29" s="25">
        <v>30</v>
      </c>
      <c r="C29" s="41"/>
      <c r="D29" s="42"/>
      <c r="E29" s="39">
        <f t="shared" si="0"/>
        <v>0</v>
      </c>
      <c r="F29" s="86"/>
      <c r="G29" s="61"/>
      <c r="H29" s="40">
        <f t="shared" ref="H29:H37" si="8">((E29+F29)/2+(G29*5/80)*0.4)</f>
        <v>0</v>
      </c>
      <c r="I29" s="32"/>
      <c r="J29" s="25"/>
      <c r="K29" s="25"/>
      <c r="L29" s="25"/>
      <c r="M29" s="26"/>
      <c r="N29" s="38">
        <f t="shared" si="2"/>
        <v>0</v>
      </c>
      <c r="O29" s="32"/>
      <c r="P29" s="25"/>
      <c r="Q29" s="25"/>
      <c r="R29" s="25"/>
      <c r="S29" s="44"/>
      <c r="T29" s="38">
        <f t="shared" si="3"/>
        <v>0</v>
      </c>
      <c r="U29" s="32"/>
      <c r="V29" s="25"/>
      <c r="W29" s="25"/>
      <c r="X29" s="25"/>
      <c r="Y29" s="26"/>
      <c r="Z29" s="38">
        <f t="shared" si="4"/>
        <v>0</v>
      </c>
      <c r="AA29" s="32"/>
      <c r="AB29" s="25"/>
      <c r="AC29" s="25"/>
      <c r="AD29" s="25"/>
      <c r="AE29" s="26"/>
      <c r="AF29" s="38">
        <f t="shared" si="5"/>
        <v>0</v>
      </c>
      <c r="AG29" s="32"/>
      <c r="AH29" s="25"/>
      <c r="AI29" s="25"/>
      <c r="AJ29" s="25"/>
      <c r="AK29" s="26"/>
      <c r="AL29" s="38">
        <f t="shared" si="6"/>
        <v>0</v>
      </c>
      <c r="AM29" s="32"/>
      <c r="AN29" s="25"/>
      <c r="AO29" s="25"/>
      <c r="AP29" s="25"/>
      <c r="AQ29" s="26"/>
      <c r="AR29" s="38">
        <f t="shared" si="7"/>
        <v>0</v>
      </c>
    </row>
    <row r="30" spans="2:44" ht="16.5" thickTop="1" thickBot="1" x14ac:dyDescent="0.3">
      <c r="B30" s="25">
        <v>31</v>
      </c>
      <c r="C30" s="41"/>
      <c r="D30" s="42"/>
      <c r="E30" s="39">
        <f t="shared" si="0"/>
        <v>0</v>
      </c>
      <c r="F30" s="85"/>
      <c r="G30" s="62"/>
      <c r="H30" s="40">
        <f t="shared" si="8"/>
        <v>0</v>
      </c>
      <c r="I30" s="32"/>
      <c r="J30" s="25"/>
      <c r="K30" s="25"/>
      <c r="L30" s="25"/>
      <c r="M30" s="26"/>
      <c r="N30" s="38">
        <f t="shared" si="2"/>
        <v>0</v>
      </c>
      <c r="O30" s="32"/>
      <c r="P30" s="25"/>
      <c r="Q30" s="25"/>
      <c r="R30" s="25"/>
      <c r="S30" s="44"/>
      <c r="T30" s="38">
        <f t="shared" si="3"/>
        <v>0</v>
      </c>
      <c r="U30" s="32"/>
      <c r="V30" s="25"/>
      <c r="W30" s="25"/>
      <c r="X30" s="25"/>
      <c r="Y30" s="26"/>
      <c r="Z30" s="38">
        <f t="shared" si="4"/>
        <v>0</v>
      </c>
      <c r="AA30" s="32"/>
      <c r="AB30" s="25"/>
      <c r="AC30" s="25"/>
      <c r="AD30" s="25"/>
      <c r="AE30" s="26"/>
      <c r="AF30" s="38">
        <f t="shared" si="5"/>
        <v>0</v>
      </c>
      <c r="AG30" s="32"/>
      <c r="AH30" s="25"/>
      <c r="AI30" s="25"/>
      <c r="AJ30" s="25"/>
      <c r="AK30" s="26"/>
      <c r="AL30" s="38">
        <f t="shared" si="6"/>
        <v>0</v>
      </c>
      <c r="AM30" s="32"/>
      <c r="AN30" s="25"/>
      <c r="AO30" s="25"/>
      <c r="AP30" s="25"/>
      <c r="AQ30" s="26"/>
      <c r="AR30" s="38">
        <f t="shared" si="7"/>
        <v>0</v>
      </c>
    </row>
    <row r="31" spans="2:44" ht="16.5" thickTop="1" thickBot="1" x14ac:dyDescent="0.3">
      <c r="B31" s="25">
        <v>32</v>
      </c>
      <c r="C31" s="41"/>
      <c r="D31" s="42"/>
      <c r="E31" s="39">
        <f t="shared" si="0"/>
        <v>0</v>
      </c>
      <c r="F31" s="86"/>
      <c r="G31" s="61"/>
      <c r="H31" s="40">
        <f t="shared" si="8"/>
        <v>0</v>
      </c>
      <c r="I31" s="32"/>
      <c r="J31" s="25"/>
      <c r="K31" s="25"/>
      <c r="L31" s="25"/>
      <c r="M31" s="26"/>
      <c r="N31" s="38">
        <f t="shared" si="2"/>
        <v>0</v>
      </c>
      <c r="O31" s="32"/>
      <c r="P31" s="25"/>
      <c r="Q31" s="25"/>
      <c r="R31" s="25"/>
      <c r="S31" s="44"/>
      <c r="T31" s="38">
        <f t="shared" si="3"/>
        <v>0</v>
      </c>
      <c r="U31" s="32"/>
      <c r="V31" s="25"/>
      <c r="W31" s="25"/>
      <c r="X31" s="25"/>
      <c r="Y31" s="26"/>
      <c r="Z31" s="38">
        <f t="shared" si="4"/>
        <v>0</v>
      </c>
      <c r="AA31" s="32"/>
      <c r="AB31" s="25"/>
      <c r="AC31" s="25"/>
      <c r="AD31" s="25"/>
      <c r="AE31" s="26"/>
      <c r="AF31" s="38">
        <f t="shared" si="5"/>
        <v>0</v>
      </c>
      <c r="AG31" s="32"/>
      <c r="AH31" s="25"/>
      <c r="AI31" s="25"/>
      <c r="AJ31" s="25"/>
      <c r="AK31" s="26"/>
      <c r="AL31" s="38">
        <f t="shared" si="6"/>
        <v>0</v>
      </c>
      <c r="AM31" s="32"/>
      <c r="AN31" s="25"/>
      <c r="AO31" s="25"/>
      <c r="AP31" s="25"/>
      <c r="AQ31" s="26"/>
      <c r="AR31" s="38">
        <f t="shared" si="7"/>
        <v>0</v>
      </c>
    </row>
    <row r="32" spans="2:44" ht="16.5" thickTop="1" thickBot="1" x14ac:dyDescent="0.3">
      <c r="B32" s="25">
        <v>33</v>
      </c>
      <c r="C32" s="41"/>
      <c r="D32" s="42"/>
      <c r="E32" s="39">
        <f t="shared" si="0"/>
        <v>0</v>
      </c>
      <c r="F32" s="85"/>
      <c r="G32" s="62"/>
      <c r="H32" s="40">
        <f t="shared" si="8"/>
        <v>0</v>
      </c>
      <c r="I32" s="32"/>
      <c r="J32" s="25"/>
      <c r="K32" s="25"/>
      <c r="L32" s="25"/>
      <c r="M32" s="26"/>
      <c r="N32" s="38">
        <f t="shared" si="2"/>
        <v>0</v>
      </c>
      <c r="O32" s="32"/>
      <c r="P32" s="25"/>
      <c r="Q32" s="25"/>
      <c r="R32" s="25"/>
      <c r="S32" s="44"/>
      <c r="T32" s="38">
        <f t="shared" si="3"/>
        <v>0</v>
      </c>
      <c r="U32" s="32"/>
      <c r="V32" s="25"/>
      <c r="W32" s="25"/>
      <c r="X32" s="25"/>
      <c r="Y32" s="26"/>
      <c r="Z32" s="38">
        <f t="shared" si="4"/>
        <v>0</v>
      </c>
      <c r="AA32" s="32"/>
      <c r="AB32" s="25"/>
      <c r="AC32" s="25"/>
      <c r="AD32" s="25"/>
      <c r="AE32" s="26"/>
      <c r="AF32" s="38">
        <f t="shared" si="5"/>
        <v>0</v>
      </c>
      <c r="AG32" s="32"/>
      <c r="AH32" s="25"/>
      <c r="AI32" s="25"/>
      <c r="AJ32" s="25"/>
      <c r="AK32" s="26"/>
      <c r="AL32" s="38">
        <f t="shared" si="6"/>
        <v>0</v>
      </c>
      <c r="AM32" s="32"/>
      <c r="AN32" s="25"/>
      <c r="AO32" s="25"/>
      <c r="AP32" s="25"/>
      <c r="AQ32" s="26"/>
      <c r="AR32" s="38">
        <f t="shared" si="7"/>
        <v>0</v>
      </c>
    </row>
    <row r="33" spans="2:44" ht="16.5" thickTop="1" thickBot="1" x14ac:dyDescent="0.3">
      <c r="B33" s="25">
        <v>34</v>
      </c>
      <c r="C33" s="41"/>
      <c r="D33" s="42"/>
      <c r="E33" s="39">
        <f t="shared" ref="E33:E38" si="9">(N33*0.15+T33*0.1+Z33*0.1+AF33*0.1+AL33*0.05+AR33*0.2)</f>
        <v>0</v>
      </c>
      <c r="F33" s="86"/>
      <c r="G33" s="61"/>
      <c r="H33" s="40">
        <f t="shared" si="8"/>
        <v>0</v>
      </c>
      <c r="I33" s="32"/>
      <c r="J33" s="25"/>
      <c r="K33" s="25"/>
      <c r="L33" s="25"/>
      <c r="M33" s="26"/>
      <c r="N33" s="38">
        <f t="shared" si="2"/>
        <v>0</v>
      </c>
      <c r="O33" s="32"/>
      <c r="P33" s="25"/>
      <c r="Q33" s="25"/>
      <c r="R33" s="25"/>
      <c r="S33" s="44"/>
      <c r="T33" s="38">
        <f t="shared" si="3"/>
        <v>0</v>
      </c>
      <c r="U33" s="32"/>
      <c r="V33" s="25"/>
      <c r="W33" s="25"/>
      <c r="X33" s="25"/>
      <c r="Y33" s="26"/>
      <c r="Z33" s="38">
        <f t="shared" si="4"/>
        <v>0</v>
      </c>
      <c r="AA33" s="32"/>
      <c r="AB33" s="25"/>
      <c r="AC33" s="25"/>
      <c r="AD33" s="25"/>
      <c r="AE33" s="26"/>
      <c r="AF33" s="38">
        <f t="shared" si="5"/>
        <v>0</v>
      </c>
      <c r="AG33" s="32"/>
      <c r="AH33" s="25"/>
      <c r="AI33" s="25"/>
      <c r="AJ33" s="25"/>
      <c r="AK33" s="26"/>
      <c r="AL33" s="38">
        <f t="shared" si="6"/>
        <v>0</v>
      </c>
      <c r="AM33" s="32"/>
      <c r="AN33" s="25"/>
      <c r="AO33" s="25"/>
      <c r="AP33" s="25"/>
      <c r="AQ33" s="26"/>
      <c r="AR33" s="38">
        <f t="shared" si="7"/>
        <v>0</v>
      </c>
    </row>
    <row r="34" spans="2:44" ht="16.5" thickTop="1" thickBot="1" x14ac:dyDescent="0.3">
      <c r="B34" s="25">
        <v>35</v>
      </c>
      <c r="C34" s="41"/>
      <c r="D34" s="42"/>
      <c r="E34" s="39">
        <f t="shared" si="9"/>
        <v>0</v>
      </c>
      <c r="F34" s="85"/>
      <c r="G34" s="62"/>
      <c r="H34" s="40">
        <f t="shared" si="8"/>
        <v>0</v>
      </c>
      <c r="I34" s="32"/>
      <c r="J34" s="25"/>
      <c r="K34" s="25"/>
      <c r="L34" s="25"/>
      <c r="M34" s="26"/>
      <c r="N34" s="38">
        <f t="shared" si="2"/>
        <v>0</v>
      </c>
      <c r="O34" s="32"/>
      <c r="P34" s="25"/>
      <c r="Q34" s="25"/>
      <c r="R34" s="25"/>
      <c r="S34" s="44"/>
      <c r="T34" s="38">
        <f t="shared" si="3"/>
        <v>0</v>
      </c>
      <c r="U34" s="32"/>
      <c r="V34" s="25"/>
      <c r="W34" s="25"/>
      <c r="X34" s="25"/>
      <c r="Y34" s="26"/>
      <c r="Z34" s="38">
        <f t="shared" si="4"/>
        <v>0</v>
      </c>
      <c r="AA34" s="32"/>
      <c r="AB34" s="25"/>
      <c r="AC34" s="25"/>
      <c r="AD34" s="25"/>
      <c r="AE34" s="26"/>
      <c r="AF34" s="38">
        <f t="shared" si="5"/>
        <v>0</v>
      </c>
      <c r="AG34" s="32"/>
      <c r="AH34" s="25"/>
      <c r="AI34" s="25"/>
      <c r="AJ34" s="25"/>
      <c r="AK34" s="26"/>
      <c r="AL34" s="38">
        <f t="shared" si="6"/>
        <v>0</v>
      </c>
      <c r="AM34" s="32"/>
      <c r="AN34" s="25"/>
      <c r="AO34" s="25"/>
      <c r="AP34" s="25"/>
      <c r="AQ34" s="26"/>
      <c r="AR34" s="38">
        <f t="shared" si="7"/>
        <v>0</v>
      </c>
    </row>
    <row r="35" spans="2:44" ht="16.5" thickTop="1" thickBot="1" x14ac:dyDescent="0.3">
      <c r="B35" s="25">
        <v>36</v>
      </c>
      <c r="C35" s="41"/>
      <c r="D35" s="42"/>
      <c r="E35" s="39">
        <f t="shared" si="9"/>
        <v>0</v>
      </c>
      <c r="F35" s="86"/>
      <c r="G35" s="61"/>
      <c r="H35" s="40">
        <f t="shared" si="8"/>
        <v>0</v>
      </c>
      <c r="I35" s="32"/>
      <c r="J35" s="25"/>
      <c r="K35" s="25"/>
      <c r="L35" s="25"/>
      <c r="M35" s="26"/>
      <c r="N35" s="38">
        <f t="shared" si="2"/>
        <v>0</v>
      </c>
      <c r="O35" s="32"/>
      <c r="P35" s="25"/>
      <c r="Q35" s="25"/>
      <c r="R35" s="25"/>
      <c r="S35" s="44"/>
      <c r="T35" s="38">
        <f t="shared" si="3"/>
        <v>0</v>
      </c>
      <c r="U35" s="32"/>
      <c r="V35" s="25"/>
      <c r="W35" s="25"/>
      <c r="X35" s="25"/>
      <c r="Y35" s="26"/>
      <c r="Z35" s="38">
        <f t="shared" si="4"/>
        <v>0</v>
      </c>
      <c r="AA35" s="32"/>
      <c r="AB35" s="25"/>
      <c r="AC35" s="25"/>
      <c r="AD35" s="25"/>
      <c r="AE35" s="26"/>
      <c r="AF35" s="38">
        <f t="shared" si="5"/>
        <v>0</v>
      </c>
      <c r="AG35" s="32"/>
      <c r="AH35" s="25"/>
      <c r="AI35" s="25"/>
      <c r="AJ35" s="25"/>
      <c r="AK35" s="26"/>
      <c r="AL35" s="38">
        <f t="shared" si="6"/>
        <v>0</v>
      </c>
      <c r="AM35" s="32"/>
      <c r="AN35" s="25"/>
      <c r="AO35" s="25"/>
      <c r="AP35" s="25"/>
      <c r="AQ35" s="26"/>
      <c r="AR35" s="38">
        <f t="shared" si="7"/>
        <v>0</v>
      </c>
    </row>
    <row r="36" spans="2:44" ht="16.5" thickTop="1" thickBot="1" x14ac:dyDescent="0.3">
      <c r="B36" s="25">
        <v>37</v>
      </c>
      <c r="C36" s="41"/>
      <c r="D36" s="42"/>
      <c r="E36" s="39">
        <f t="shared" si="9"/>
        <v>0</v>
      </c>
      <c r="F36" s="85"/>
      <c r="G36" s="62"/>
      <c r="H36" s="40">
        <f t="shared" si="8"/>
        <v>0</v>
      </c>
      <c r="I36" s="32"/>
      <c r="J36" s="25"/>
      <c r="K36" s="25"/>
      <c r="L36" s="25"/>
      <c r="M36" s="26"/>
      <c r="N36" s="38">
        <f t="shared" si="2"/>
        <v>0</v>
      </c>
      <c r="O36" s="32"/>
      <c r="P36" s="25"/>
      <c r="Q36" s="25"/>
      <c r="R36" s="25"/>
      <c r="S36" s="44"/>
      <c r="T36" s="38">
        <f t="shared" si="3"/>
        <v>0</v>
      </c>
      <c r="U36" s="32"/>
      <c r="V36" s="25"/>
      <c r="W36" s="25"/>
      <c r="X36" s="25"/>
      <c r="Y36" s="26"/>
      <c r="Z36" s="38">
        <f t="shared" si="4"/>
        <v>0</v>
      </c>
      <c r="AA36" s="32"/>
      <c r="AB36" s="25"/>
      <c r="AC36" s="25"/>
      <c r="AD36" s="25"/>
      <c r="AE36" s="26"/>
      <c r="AF36" s="38">
        <f t="shared" si="5"/>
        <v>0</v>
      </c>
      <c r="AG36" s="32"/>
      <c r="AH36" s="25"/>
      <c r="AI36" s="25"/>
      <c r="AJ36" s="25"/>
      <c r="AK36" s="26"/>
      <c r="AL36" s="38">
        <f t="shared" si="6"/>
        <v>0</v>
      </c>
      <c r="AM36" s="32"/>
      <c r="AN36" s="25"/>
      <c r="AO36" s="25"/>
      <c r="AP36" s="25"/>
      <c r="AQ36" s="26"/>
      <c r="AR36" s="38">
        <f t="shared" si="7"/>
        <v>0</v>
      </c>
    </row>
    <row r="37" spans="2:44" ht="16.5" thickTop="1" thickBot="1" x14ac:dyDescent="0.3">
      <c r="B37" s="25">
        <v>38</v>
      </c>
      <c r="C37" s="41"/>
      <c r="D37" s="42"/>
      <c r="E37" s="39">
        <f t="shared" si="9"/>
        <v>0</v>
      </c>
      <c r="F37" s="86"/>
      <c r="G37" s="61"/>
      <c r="H37" s="40">
        <f t="shared" si="8"/>
        <v>0</v>
      </c>
      <c r="I37" s="32"/>
      <c r="J37" s="25"/>
      <c r="K37" s="25"/>
      <c r="L37" s="25"/>
      <c r="M37" s="26"/>
      <c r="N37" s="38">
        <f t="shared" si="2"/>
        <v>0</v>
      </c>
      <c r="O37" s="32"/>
      <c r="P37" s="25"/>
      <c r="Q37" s="25"/>
      <c r="R37" s="25"/>
      <c r="S37" s="44"/>
      <c r="T37" s="38">
        <f t="shared" si="3"/>
        <v>0</v>
      </c>
      <c r="U37" s="32"/>
      <c r="V37" s="25"/>
      <c r="W37" s="25"/>
      <c r="X37" s="25"/>
      <c r="Y37" s="26"/>
      <c r="Z37" s="38">
        <f t="shared" si="4"/>
        <v>0</v>
      </c>
      <c r="AA37" s="32"/>
      <c r="AB37" s="25"/>
      <c r="AC37" s="25"/>
      <c r="AD37" s="25"/>
      <c r="AE37" s="26"/>
      <c r="AF37" s="38">
        <f t="shared" si="5"/>
        <v>0</v>
      </c>
      <c r="AG37" s="32"/>
      <c r="AH37" s="25"/>
      <c r="AI37" s="25"/>
      <c r="AJ37" s="25"/>
      <c r="AK37" s="26"/>
      <c r="AL37" s="38">
        <f t="shared" si="6"/>
        <v>0</v>
      </c>
      <c r="AM37" s="32"/>
      <c r="AN37" s="25"/>
      <c r="AO37" s="25"/>
      <c r="AP37" s="25"/>
      <c r="AQ37" s="26"/>
      <c r="AR37" s="38">
        <f t="shared" si="7"/>
        <v>0</v>
      </c>
    </row>
    <row r="38" spans="2:44" ht="15.75" thickTop="1" x14ac:dyDescent="0.25">
      <c r="B38" s="25">
        <v>39</v>
      </c>
      <c r="C38" s="41"/>
      <c r="D38" s="42"/>
      <c r="E38" s="39">
        <f t="shared" si="9"/>
        <v>0</v>
      </c>
      <c r="F38" s="85"/>
      <c r="G38" s="62"/>
      <c r="H38" s="40">
        <f t="shared" ref="H38" si="10">(E38*20+G38)/20</f>
        <v>0</v>
      </c>
      <c r="I38" s="32"/>
      <c r="J38" s="25"/>
      <c r="K38" s="25"/>
      <c r="L38" s="25"/>
      <c r="M38" s="26"/>
      <c r="N38" s="38">
        <f t="shared" si="2"/>
        <v>0</v>
      </c>
      <c r="O38" s="32"/>
      <c r="P38" s="25"/>
      <c r="Q38" s="25"/>
      <c r="R38" s="25"/>
      <c r="S38" s="44"/>
      <c r="T38" s="38">
        <f t="shared" si="3"/>
        <v>0</v>
      </c>
      <c r="U38" s="32"/>
      <c r="V38" s="25"/>
      <c r="W38" s="25"/>
      <c r="X38" s="25"/>
      <c r="Y38" s="26"/>
      <c r="Z38" s="38">
        <f t="shared" si="4"/>
        <v>0</v>
      </c>
      <c r="AA38" s="32"/>
      <c r="AB38" s="25"/>
      <c r="AC38" s="25"/>
      <c r="AD38" s="25"/>
      <c r="AE38" s="26"/>
      <c r="AF38" s="38">
        <f t="shared" si="5"/>
        <v>0</v>
      </c>
      <c r="AG38" s="32"/>
      <c r="AH38" s="25"/>
      <c r="AI38" s="25"/>
      <c r="AJ38" s="25"/>
      <c r="AK38" s="26"/>
      <c r="AL38" s="38">
        <f t="shared" si="6"/>
        <v>0</v>
      </c>
      <c r="AM38" s="32"/>
      <c r="AN38" s="25"/>
      <c r="AO38" s="25"/>
      <c r="AP38" s="25"/>
      <c r="AQ38" s="26"/>
      <c r="AR38" s="38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50"/>
  <sheetViews>
    <sheetView zoomScale="60" zoomScaleNormal="60" workbookViewId="0">
      <selection activeCell="I18" sqref="I18:K18"/>
    </sheetView>
  </sheetViews>
  <sheetFormatPr baseColWidth="10" defaultRowHeight="15" x14ac:dyDescent="0.25"/>
  <cols>
    <col min="1" max="2" width="5" customWidth="1"/>
    <col min="3" max="3" width="17.28515625" bestFit="1" customWidth="1"/>
    <col min="4" max="4" width="43.42578125" customWidth="1"/>
    <col min="5" max="7" width="7" customWidth="1"/>
    <col min="8" max="10" width="7" style="158" customWidth="1"/>
    <col min="11" max="46" width="7" customWidth="1"/>
  </cols>
  <sheetData>
    <row r="3" spans="2:46" ht="15.75" thickBot="1" x14ac:dyDescent="0.3"/>
    <row r="4" spans="2:46" ht="15.75" thickTop="1" x14ac:dyDescent="0.25">
      <c r="C4" s="1" t="s">
        <v>0</v>
      </c>
      <c r="D4" s="5" t="s">
        <v>1</v>
      </c>
      <c r="E4" s="8" t="s">
        <v>2</v>
      </c>
      <c r="F4" s="9">
        <v>40</v>
      </c>
      <c r="G4" s="98"/>
      <c r="H4" s="159" t="s">
        <v>3</v>
      </c>
      <c r="I4" s="201"/>
      <c r="J4" s="201"/>
      <c r="L4" s="1"/>
      <c r="M4" s="4" t="s">
        <v>16</v>
      </c>
      <c r="O4" s="5"/>
      <c r="P4" s="13"/>
      <c r="Q4" s="2"/>
      <c r="R4" s="1" t="s">
        <v>11</v>
      </c>
      <c r="S4" s="1"/>
      <c r="T4" s="1"/>
      <c r="U4" s="5"/>
      <c r="V4" s="13"/>
      <c r="W4" s="2"/>
      <c r="X4" s="1" t="s">
        <v>13</v>
      </c>
      <c r="Y4" s="1"/>
      <c r="Z4" s="1"/>
      <c r="AA4" s="5"/>
      <c r="AB4" s="13"/>
      <c r="AC4" s="2"/>
      <c r="AD4" s="1" t="s">
        <v>14</v>
      </c>
      <c r="AE4" s="1"/>
      <c r="AF4" s="1"/>
      <c r="AG4" s="5"/>
      <c r="AH4" s="13"/>
      <c r="AI4" s="2"/>
      <c r="AJ4" s="1" t="s">
        <v>12</v>
      </c>
      <c r="AK4" s="1"/>
      <c r="AL4" s="1"/>
      <c r="AM4" s="5"/>
      <c r="AN4" s="13"/>
      <c r="AO4" s="2"/>
      <c r="AP4" s="1" t="s">
        <v>15</v>
      </c>
      <c r="AQ4" s="1"/>
      <c r="AR4" s="1"/>
      <c r="AS4" s="5"/>
      <c r="AT4" s="13"/>
    </row>
    <row r="5" spans="2:46" ht="15.75" thickBot="1" x14ac:dyDescent="0.3">
      <c r="C5" s="1"/>
      <c r="D5" s="5"/>
      <c r="E5" s="10"/>
      <c r="F5" s="11"/>
      <c r="G5" s="99"/>
      <c r="H5" s="160"/>
      <c r="I5" s="202" t="s">
        <v>121</v>
      </c>
      <c r="J5" s="202" t="s">
        <v>122</v>
      </c>
      <c r="K5" s="7" t="s">
        <v>5</v>
      </c>
      <c r="L5" s="4" t="s">
        <v>6</v>
      </c>
      <c r="M5" s="4" t="s">
        <v>7</v>
      </c>
      <c r="N5" s="4" t="s">
        <v>8</v>
      </c>
      <c r="O5" s="21" t="s">
        <v>9</v>
      </c>
      <c r="P5" s="22" t="s">
        <v>10</v>
      </c>
      <c r="Q5" s="7" t="s">
        <v>5</v>
      </c>
      <c r="R5" s="4" t="s">
        <v>6</v>
      </c>
      <c r="S5" s="4" t="s">
        <v>7</v>
      </c>
      <c r="T5" s="4" t="s">
        <v>8</v>
      </c>
      <c r="U5" s="21" t="s">
        <v>9</v>
      </c>
      <c r="V5" s="22" t="s">
        <v>10</v>
      </c>
      <c r="W5" s="7" t="s">
        <v>5</v>
      </c>
      <c r="X5" s="4" t="s">
        <v>6</v>
      </c>
      <c r="Y5" s="4" t="s">
        <v>7</v>
      </c>
      <c r="Z5" s="4" t="s">
        <v>8</v>
      </c>
      <c r="AA5" s="21" t="s">
        <v>9</v>
      </c>
      <c r="AB5" s="22" t="s">
        <v>10</v>
      </c>
      <c r="AC5" s="7" t="s">
        <v>5</v>
      </c>
      <c r="AD5" s="4" t="s">
        <v>6</v>
      </c>
      <c r="AE5" s="4" t="s">
        <v>7</v>
      </c>
      <c r="AF5" s="4" t="s">
        <v>8</v>
      </c>
      <c r="AG5" s="21" t="s">
        <v>9</v>
      </c>
      <c r="AH5" s="22" t="s">
        <v>10</v>
      </c>
      <c r="AI5" s="7" t="s">
        <v>5</v>
      </c>
      <c r="AJ5" s="4" t="s">
        <v>6</v>
      </c>
      <c r="AK5" s="4" t="s">
        <v>7</v>
      </c>
      <c r="AL5" s="4" t="s">
        <v>8</v>
      </c>
      <c r="AM5" s="21" t="s">
        <v>9</v>
      </c>
      <c r="AN5" s="22" t="s">
        <v>10</v>
      </c>
      <c r="AO5" s="7" t="s">
        <v>5</v>
      </c>
      <c r="AP5" s="4" t="s">
        <v>6</v>
      </c>
      <c r="AQ5" s="4" t="s">
        <v>7</v>
      </c>
      <c r="AR5" s="4" t="s">
        <v>8</v>
      </c>
      <c r="AS5" s="21" t="s">
        <v>9</v>
      </c>
      <c r="AT5" s="22" t="s">
        <v>10</v>
      </c>
    </row>
    <row r="6" spans="2:46" ht="16.5" thickTop="1" thickBot="1" x14ac:dyDescent="0.3">
      <c r="B6">
        <v>0</v>
      </c>
      <c r="C6" s="46">
        <v>83450152010</v>
      </c>
      <c r="D6" s="5" t="s">
        <v>4</v>
      </c>
      <c r="E6" s="12">
        <f>(P6*0.15+V6*0.1+AB6*0.1+AH6*0.1+AN6*0.05+AT6*0.2)</f>
        <v>3.5</v>
      </c>
      <c r="F6" s="13">
        <v>64</v>
      </c>
      <c r="G6" s="100">
        <f>F6*5/64</f>
        <v>5</v>
      </c>
      <c r="H6" s="161">
        <f>(E6+G6*0.4)</f>
        <v>5.5</v>
      </c>
      <c r="I6" s="203"/>
      <c r="J6" s="203"/>
      <c r="K6" s="7">
        <v>5</v>
      </c>
      <c r="L6" s="4">
        <v>5</v>
      </c>
      <c r="M6" s="4">
        <v>5</v>
      </c>
      <c r="N6" s="4">
        <v>5</v>
      </c>
      <c r="O6" s="21">
        <v>5</v>
      </c>
      <c r="P6" s="22">
        <f>(K6+L6+M6+N6+O6)/5</f>
        <v>5</v>
      </c>
      <c r="Q6" s="7">
        <v>5</v>
      </c>
      <c r="R6" s="4">
        <v>5</v>
      </c>
      <c r="S6" s="4">
        <v>5</v>
      </c>
      <c r="T6" s="4">
        <v>5</v>
      </c>
      <c r="U6" s="21">
        <v>5</v>
      </c>
      <c r="V6" s="22">
        <f>(Q6+R6+S6+T6+U6)/5</f>
        <v>5</v>
      </c>
      <c r="W6" s="7">
        <v>5</v>
      </c>
      <c r="X6" s="4">
        <v>5</v>
      </c>
      <c r="Y6" s="4">
        <v>5</v>
      </c>
      <c r="Z6" s="4">
        <v>5</v>
      </c>
      <c r="AA6" s="21">
        <v>5</v>
      </c>
      <c r="AB6" s="22">
        <f>(W6+X6+Y6+Z6+AA6)/5</f>
        <v>5</v>
      </c>
      <c r="AC6" s="7">
        <v>5</v>
      </c>
      <c r="AD6" s="4">
        <v>5</v>
      </c>
      <c r="AE6" s="4">
        <v>5</v>
      </c>
      <c r="AF6" s="4">
        <v>5</v>
      </c>
      <c r="AG6" s="21">
        <v>5</v>
      </c>
      <c r="AH6" s="22">
        <f>(AC6+AD6+AE6+AF6+AG6)/5</f>
        <v>5</v>
      </c>
      <c r="AI6" s="7">
        <v>5</v>
      </c>
      <c r="AJ6" s="4">
        <v>5</v>
      </c>
      <c r="AK6" s="4">
        <v>5</v>
      </c>
      <c r="AL6" s="4">
        <v>5</v>
      </c>
      <c r="AM6" s="21">
        <v>5</v>
      </c>
      <c r="AN6" s="22">
        <f>(AM6+AL6+AK6+AJ6+AI6)/5</f>
        <v>5</v>
      </c>
      <c r="AO6" s="7">
        <v>5</v>
      </c>
      <c r="AP6" s="4">
        <v>5</v>
      </c>
      <c r="AQ6" s="4">
        <v>5</v>
      </c>
      <c r="AR6" s="4">
        <v>5</v>
      </c>
      <c r="AS6" s="21">
        <v>5</v>
      </c>
      <c r="AT6" s="22">
        <f>(AS6+AR6+AQ6+AP6+AO6)/5</f>
        <v>5</v>
      </c>
    </row>
    <row r="7" spans="2:46" s="80" customFormat="1" ht="16.5" thickTop="1" thickBot="1" x14ac:dyDescent="0.3">
      <c r="B7" s="72">
        <v>1</v>
      </c>
      <c r="C7" s="96" t="s">
        <v>96</v>
      </c>
      <c r="D7" s="96" t="s">
        <v>97</v>
      </c>
      <c r="E7" s="81">
        <f t="shared" ref="E7:E49" si="0">(P7*0.15+V7*0.1+AB7*0.1+AH7*0.1+AN7*0.05+AT7*0.2)</f>
        <v>2.4630000000000001</v>
      </c>
      <c r="F7" s="82">
        <v>21</v>
      </c>
      <c r="G7" s="146">
        <f t="shared" ref="G7:G46" si="1">F7*5/64</f>
        <v>1.640625</v>
      </c>
      <c r="H7" s="162">
        <f>(E7+G7*0.4)+0.3</f>
        <v>3.4192499999999999</v>
      </c>
      <c r="I7" s="197"/>
      <c r="J7" s="197"/>
      <c r="K7" s="77">
        <v>4.5</v>
      </c>
      <c r="L7" s="72">
        <v>4.5999999999999996</v>
      </c>
      <c r="M7" s="72">
        <v>4.8</v>
      </c>
      <c r="N7" s="72">
        <v>3.8</v>
      </c>
      <c r="O7" s="78">
        <v>4.3</v>
      </c>
      <c r="P7" s="76">
        <f t="shared" ref="P7:P34" si="2">(K7+L7+M7+N7+O7)/5</f>
        <v>4.4000000000000004</v>
      </c>
      <c r="Q7" s="77">
        <v>4</v>
      </c>
      <c r="R7" s="72">
        <v>3.5</v>
      </c>
      <c r="S7" s="72">
        <v>1.5</v>
      </c>
      <c r="T7" s="72"/>
      <c r="U7" s="79">
        <v>4.7</v>
      </c>
      <c r="V7" s="76">
        <f t="shared" ref="V7:V25" si="3">(Q7+R7+S7+T7+U7)/5</f>
        <v>2.7399999999999998</v>
      </c>
      <c r="W7" s="77">
        <v>0.5</v>
      </c>
      <c r="X7" s="72">
        <v>4</v>
      </c>
      <c r="Y7" s="72">
        <v>4.8</v>
      </c>
      <c r="Z7" s="72"/>
      <c r="AA7" s="78">
        <v>3.5</v>
      </c>
      <c r="AB7" s="76">
        <f t="shared" ref="AB7:AB26" si="4">(W7+X7+Y7+Z7+AA7)/5</f>
        <v>2.56</v>
      </c>
      <c r="AC7" s="77">
        <v>4</v>
      </c>
      <c r="AD7" s="72">
        <v>4.5</v>
      </c>
      <c r="AE7" s="72">
        <v>5</v>
      </c>
      <c r="AF7" s="72">
        <v>4.5</v>
      </c>
      <c r="AG7" s="78">
        <v>4.5</v>
      </c>
      <c r="AH7" s="76">
        <f t="shared" ref="AH7:AH25" si="5">(AC7+AD7+AE7+AF7+AG7)/5</f>
        <v>4.5</v>
      </c>
      <c r="AI7" s="77">
        <v>5</v>
      </c>
      <c r="AJ7" s="72">
        <v>3.5</v>
      </c>
      <c r="AK7" s="72">
        <v>5</v>
      </c>
      <c r="AL7" s="72">
        <v>5</v>
      </c>
      <c r="AM7" s="78">
        <v>5</v>
      </c>
      <c r="AN7" s="76">
        <f t="shared" ref="AN7:AN24" si="6">(AM7+AL7+AK7+AJ7+AI7)/5</f>
        <v>4.7</v>
      </c>
      <c r="AO7" s="77">
        <v>4</v>
      </c>
      <c r="AP7" s="72">
        <v>3.8</v>
      </c>
      <c r="AQ7" s="72">
        <v>3.5</v>
      </c>
      <c r="AR7" s="72">
        <v>3.4</v>
      </c>
      <c r="AS7" s="78"/>
      <c r="AT7" s="76">
        <f t="shared" ref="AT7:AT29" si="7">(AS7+AR7+AQ7+AP7+AO7)/5</f>
        <v>2.94</v>
      </c>
    </row>
    <row r="8" spans="2:46" s="80" customFormat="1" ht="16.5" thickTop="1" thickBot="1" x14ac:dyDescent="0.3">
      <c r="B8" s="72">
        <v>2</v>
      </c>
      <c r="C8" s="96">
        <v>83450522010</v>
      </c>
      <c r="D8" s="96" t="s">
        <v>98</v>
      </c>
      <c r="E8" s="81">
        <f t="shared" si="0"/>
        <v>2.468</v>
      </c>
      <c r="F8" s="82">
        <v>32</v>
      </c>
      <c r="G8" s="146">
        <f t="shared" si="1"/>
        <v>2.5</v>
      </c>
      <c r="H8" s="162">
        <f t="shared" ref="H8:H30" si="8">(E8+G8*0.4)+0.3</f>
        <v>3.7679999999999998</v>
      </c>
      <c r="I8" s="197"/>
      <c r="J8" s="197"/>
      <c r="K8" s="77">
        <v>3.7</v>
      </c>
      <c r="L8" s="72">
        <v>2.5</v>
      </c>
      <c r="M8" s="72">
        <v>4.2</v>
      </c>
      <c r="N8" s="72">
        <v>4.3</v>
      </c>
      <c r="O8" s="78">
        <v>3.8</v>
      </c>
      <c r="P8" s="76">
        <f t="shared" si="2"/>
        <v>3.7</v>
      </c>
      <c r="Q8" s="77">
        <v>4.5</v>
      </c>
      <c r="R8" s="72">
        <v>3.5</v>
      </c>
      <c r="S8" s="72">
        <v>4</v>
      </c>
      <c r="T8" s="72"/>
      <c r="U8" s="79">
        <v>3</v>
      </c>
      <c r="V8" s="76">
        <f t="shared" si="3"/>
        <v>3</v>
      </c>
      <c r="W8" s="77">
        <v>0.5</v>
      </c>
      <c r="X8" s="72">
        <v>2</v>
      </c>
      <c r="Y8" s="72">
        <v>4.7</v>
      </c>
      <c r="Z8" s="72">
        <v>2.5</v>
      </c>
      <c r="AA8" s="78"/>
      <c r="AB8" s="76">
        <f t="shared" si="4"/>
        <v>1.94</v>
      </c>
      <c r="AC8" s="77">
        <v>4.2</v>
      </c>
      <c r="AD8" s="72">
        <v>3.5</v>
      </c>
      <c r="AE8" s="72">
        <v>4</v>
      </c>
      <c r="AF8" s="72">
        <v>4.7</v>
      </c>
      <c r="AG8" s="78"/>
      <c r="AH8" s="76">
        <f t="shared" si="5"/>
        <v>3.28</v>
      </c>
      <c r="AI8" s="77">
        <v>3.5</v>
      </c>
      <c r="AJ8" s="72">
        <v>3.5</v>
      </c>
      <c r="AK8" s="72">
        <v>3</v>
      </c>
      <c r="AL8" s="72">
        <v>4.5</v>
      </c>
      <c r="AM8" s="78">
        <v>5</v>
      </c>
      <c r="AN8" s="76">
        <f t="shared" si="6"/>
        <v>3.9</v>
      </c>
      <c r="AO8" s="77">
        <v>4.9000000000000004</v>
      </c>
      <c r="AP8" s="72">
        <v>4.2</v>
      </c>
      <c r="AQ8" s="72">
        <v>5</v>
      </c>
      <c r="AR8" s="72">
        <v>4.0999999999999996</v>
      </c>
      <c r="AS8" s="78">
        <v>4.2</v>
      </c>
      <c r="AT8" s="76">
        <f t="shared" si="7"/>
        <v>4.4799999999999995</v>
      </c>
    </row>
    <row r="9" spans="2:46" s="155" customFormat="1" ht="16.5" thickTop="1" thickBot="1" x14ac:dyDescent="0.3">
      <c r="B9" s="147">
        <v>3</v>
      </c>
      <c r="C9" s="156">
        <v>83400032010</v>
      </c>
      <c r="D9" s="148" t="s">
        <v>99</v>
      </c>
      <c r="E9" s="149">
        <v>2.5</v>
      </c>
      <c r="F9" s="150">
        <v>30</v>
      </c>
      <c r="G9" s="187">
        <f t="shared" si="1"/>
        <v>2.34375</v>
      </c>
      <c r="H9" s="180">
        <f t="shared" si="8"/>
        <v>3.7374999999999998</v>
      </c>
      <c r="I9" s="204"/>
      <c r="J9" s="204"/>
      <c r="K9" s="151">
        <v>2.5</v>
      </c>
      <c r="L9" s="151">
        <v>2.5</v>
      </c>
      <c r="M9" s="151">
        <v>2.5</v>
      </c>
      <c r="N9" s="151">
        <v>2.5</v>
      </c>
      <c r="O9" s="151">
        <v>2.5</v>
      </c>
      <c r="P9" s="153">
        <f t="shared" si="2"/>
        <v>2.5</v>
      </c>
      <c r="Q9" s="151">
        <v>2.5</v>
      </c>
      <c r="R9" s="151">
        <v>2.5</v>
      </c>
      <c r="S9" s="151">
        <v>2.5</v>
      </c>
      <c r="T9" s="151">
        <v>2.5</v>
      </c>
      <c r="U9" s="151">
        <v>2.5</v>
      </c>
      <c r="V9" s="153">
        <f t="shared" si="3"/>
        <v>2.5</v>
      </c>
      <c r="W9" s="151"/>
      <c r="X9" s="147"/>
      <c r="Y9" s="147">
        <v>4.3</v>
      </c>
      <c r="Z9" s="147"/>
      <c r="AA9" s="152"/>
      <c r="AB9" s="153">
        <f t="shared" si="4"/>
        <v>0.86</v>
      </c>
      <c r="AC9" s="151">
        <v>2.5</v>
      </c>
      <c r="AD9" s="151">
        <v>2.5</v>
      </c>
      <c r="AE9" s="151">
        <v>2.5</v>
      </c>
      <c r="AF9" s="151">
        <v>2.5</v>
      </c>
      <c r="AG9" s="151">
        <v>2.5</v>
      </c>
      <c r="AH9" s="153">
        <f t="shared" si="5"/>
        <v>2.5</v>
      </c>
      <c r="AI9" s="151">
        <v>2.5</v>
      </c>
      <c r="AJ9" s="151">
        <v>2.5</v>
      </c>
      <c r="AK9" s="151">
        <v>2.5</v>
      </c>
      <c r="AL9" s="151">
        <v>2.5</v>
      </c>
      <c r="AM9" s="151">
        <v>2.5</v>
      </c>
      <c r="AN9" s="153">
        <f t="shared" si="6"/>
        <v>2.5</v>
      </c>
      <c r="AO9" s="151">
        <v>2.5</v>
      </c>
      <c r="AP9" s="151">
        <v>2.5</v>
      </c>
      <c r="AQ9" s="151">
        <v>2.5</v>
      </c>
      <c r="AR9" s="151">
        <v>2.5</v>
      </c>
      <c r="AS9" s="151">
        <v>2.5</v>
      </c>
      <c r="AT9" s="153">
        <f t="shared" si="7"/>
        <v>2.5</v>
      </c>
    </row>
    <row r="10" spans="2:46" s="80" customFormat="1" ht="18" thickTop="1" thickBot="1" x14ac:dyDescent="0.3">
      <c r="B10" s="72">
        <v>4</v>
      </c>
      <c r="C10" s="96">
        <v>83450042010</v>
      </c>
      <c r="D10" s="96" t="s">
        <v>100</v>
      </c>
      <c r="E10" s="81">
        <f t="shared" si="0"/>
        <v>1.9920000000000004</v>
      </c>
      <c r="F10" s="82">
        <v>29</v>
      </c>
      <c r="G10" s="146">
        <f t="shared" si="1"/>
        <v>2.265625</v>
      </c>
      <c r="H10" s="181">
        <f t="shared" si="8"/>
        <v>3.1982500000000003</v>
      </c>
      <c r="I10" s="205"/>
      <c r="J10" s="205"/>
      <c r="K10" s="77">
        <v>3.5</v>
      </c>
      <c r="L10" s="72">
        <v>2</v>
      </c>
      <c r="M10" s="72">
        <v>3</v>
      </c>
      <c r="N10" s="72"/>
      <c r="O10" s="78"/>
      <c r="P10" s="76">
        <f t="shared" si="2"/>
        <v>1.7</v>
      </c>
      <c r="Q10" s="77">
        <v>3.3</v>
      </c>
      <c r="R10" s="72">
        <v>2.8</v>
      </c>
      <c r="S10" s="72">
        <v>2</v>
      </c>
      <c r="T10" s="72"/>
      <c r="U10" s="79"/>
      <c r="V10" s="76">
        <f t="shared" si="3"/>
        <v>1.6199999999999999</v>
      </c>
      <c r="W10" s="77">
        <v>0.8</v>
      </c>
      <c r="X10" s="72">
        <v>2.5</v>
      </c>
      <c r="Y10" s="72">
        <v>4.5</v>
      </c>
      <c r="Z10" s="72">
        <v>1.7</v>
      </c>
      <c r="AA10" s="78">
        <v>1</v>
      </c>
      <c r="AB10" s="76">
        <f t="shared" si="4"/>
        <v>2.1</v>
      </c>
      <c r="AC10" s="132">
        <v>5</v>
      </c>
      <c r="AD10" s="132">
        <v>4</v>
      </c>
      <c r="AE10" s="132">
        <v>4.5</v>
      </c>
      <c r="AF10" s="132">
        <v>2.5</v>
      </c>
      <c r="AG10" s="132">
        <v>4.8</v>
      </c>
      <c r="AH10" s="76">
        <f t="shared" si="5"/>
        <v>4.16</v>
      </c>
      <c r="AI10" s="77">
        <v>5</v>
      </c>
      <c r="AJ10" s="72">
        <v>3</v>
      </c>
      <c r="AK10" s="72">
        <v>4.5</v>
      </c>
      <c r="AL10" s="72">
        <v>4</v>
      </c>
      <c r="AM10" s="78"/>
      <c r="AN10" s="76">
        <f t="shared" si="6"/>
        <v>3.3</v>
      </c>
      <c r="AO10" s="77">
        <v>4.4000000000000004</v>
      </c>
      <c r="AP10" s="72">
        <v>4</v>
      </c>
      <c r="AQ10" s="72">
        <v>3.3</v>
      </c>
      <c r="AR10" s="72">
        <v>4.0999999999999996</v>
      </c>
      <c r="AS10" s="78">
        <v>3.8</v>
      </c>
      <c r="AT10" s="76">
        <f t="shared" si="7"/>
        <v>3.9200000000000004</v>
      </c>
    </row>
    <row r="11" spans="2:46" s="80" customFormat="1" ht="16.5" thickTop="1" thickBot="1" x14ac:dyDescent="0.3">
      <c r="B11" s="72">
        <v>5</v>
      </c>
      <c r="C11" s="96">
        <v>83450052010</v>
      </c>
      <c r="D11" s="96" t="s">
        <v>101</v>
      </c>
      <c r="E11" s="81">
        <f t="shared" si="0"/>
        <v>2.395</v>
      </c>
      <c r="F11" s="82">
        <v>21</v>
      </c>
      <c r="G11" s="146">
        <f t="shared" si="1"/>
        <v>1.640625</v>
      </c>
      <c r="H11" s="162">
        <f t="shared" si="8"/>
        <v>3.3512499999999998</v>
      </c>
      <c r="I11" s="197"/>
      <c r="J11" s="197"/>
      <c r="K11" s="77">
        <v>2.8</v>
      </c>
      <c r="L11" s="72">
        <v>3.5</v>
      </c>
      <c r="M11" s="72">
        <v>3.5</v>
      </c>
      <c r="N11" s="72"/>
      <c r="O11" s="78">
        <v>3.9</v>
      </c>
      <c r="P11" s="76">
        <f t="shared" si="2"/>
        <v>2.74</v>
      </c>
      <c r="Q11" s="77">
        <v>2.5</v>
      </c>
      <c r="R11" s="72">
        <v>3.3</v>
      </c>
      <c r="S11" s="72">
        <v>4</v>
      </c>
      <c r="T11" s="72"/>
      <c r="U11" s="79">
        <v>4.5</v>
      </c>
      <c r="V11" s="76">
        <f t="shared" si="3"/>
        <v>2.8600000000000003</v>
      </c>
      <c r="W11" s="77">
        <v>0.5</v>
      </c>
      <c r="X11" s="72">
        <v>3.5</v>
      </c>
      <c r="Y11" s="72">
        <v>4.7</v>
      </c>
      <c r="Z11" s="72">
        <v>2.5</v>
      </c>
      <c r="AA11" s="78"/>
      <c r="AB11" s="76">
        <f t="shared" si="4"/>
        <v>2.2399999999999998</v>
      </c>
      <c r="AC11" s="77">
        <v>4.2</v>
      </c>
      <c r="AD11" s="72">
        <v>3.5</v>
      </c>
      <c r="AE11" s="72">
        <v>4</v>
      </c>
      <c r="AF11" s="72">
        <v>4.7</v>
      </c>
      <c r="AG11" s="78"/>
      <c r="AH11" s="76">
        <f t="shared" si="5"/>
        <v>3.28</v>
      </c>
      <c r="AI11" s="77">
        <v>5</v>
      </c>
      <c r="AJ11" s="72">
        <v>5</v>
      </c>
      <c r="AK11" s="72">
        <v>5</v>
      </c>
      <c r="AL11" s="72">
        <v>5</v>
      </c>
      <c r="AM11" s="78">
        <v>5</v>
      </c>
      <c r="AN11" s="76">
        <f t="shared" si="6"/>
        <v>5</v>
      </c>
      <c r="AO11" s="77">
        <v>4.9000000000000004</v>
      </c>
      <c r="AP11" s="72">
        <v>4.2</v>
      </c>
      <c r="AQ11" s="72">
        <v>5</v>
      </c>
      <c r="AR11" s="72">
        <v>4.0999999999999996</v>
      </c>
      <c r="AS11" s="78">
        <v>4.2</v>
      </c>
      <c r="AT11" s="76">
        <f t="shared" si="7"/>
        <v>4.4799999999999995</v>
      </c>
    </row>
    <row r="12" spans="2:46" s="80" customFormat="1" ht="16.5" thickTop="1" thickBot="1" x14ac:dyDescent="0.3">
      <c r="B12" s="72">
        <v>6</v>
      </c>
      <c r="C12" s="96">
        <v>83450072010</v>
      </c>
      <c r="D12" s="96" t="s">
        <v>102</v>
      </c>
      <c r="E12" s="81">
        <f t="shared" si="0"/>
        <v>2.617</v>
      </c>
      <c r="F12" s="82">
        <v>29</v>
      </c>
      <c r="G12" s="146">
        <f t="shared" si="1"/>
        <v>2.265625</v>
      </c>
      <c r="H12" s="162">
        <f t="shared" si="8"/>
        <v>3.8232499999999998</v>
      </c>
      <c r="I12" s="197"/>
      <c r="J12" s="197"/>
      <c r="K12" s="77">
        <v>3</v>
      </c>
      <c r="L12" s="72">
        <v>4</v>
      </c>
      <c r="M12" s="72">
        <v>4</v>
      </c>
      <c r="N12" s="72">
        <v>4.2</v>
      </c>
      <c r="O12" s="78">
        <v>3.8</v>
      </c>
      <c r="P12" s="76">
        <f t="shared" si="2"/>
        <v>3.8</v>
      </c>
      <c r="Q12" s="77">
        <v>4.5</v>
      </c>
      <c r="R12" s="72">
        <v>3.5</v>
      </c>
      <c r="S12" s="72">
        <v>4.8</v>
      </c>
      <c r="T12" s="72"/>
      <c r="U12" s="79">
        <v>5</v>
      </c>
      <c r="V12" s="76">
        <f t="shared" si="3"/>
        <v>3.56</v>
      </c>
      <c r="W12" s="77">
        <v>0.5</v>
      </c>
      <c r="X12" s="72">
        <v>3.5</v>
      </c>
      <c r="Y12" s="72">
        <v>4.7</v>
      </c>
      <c r="Z12" s="72">
        <v>2.5</v>
      </c>
      <c r="AA12" s="78"/>
      <c r="AB12" s="76">
        <f t="shared" si="4"/>
        <v>2.2399999999999998</v>
      </c>
      <c r="AC12" s="77">
        <v>4.2</v>
      </c>
      <c r="AD12" s="72">
        <v>3.5</v>
      </c>
      <c r="AE12" s="72">
        <v>4</v>
      </c>
      <c r="AF12" s="72">
        <v>4.7</v>
      </c>
      <c r="AG12" s="78"/>
      <c r="AH12" s="76">
        <f t="shared" si="5"/>
        <v>3.28</v>
      </c>
      <c r="AI12" s="77">
        <v>4.3</v>
      </c>
      <c r="AJ12" s="72">
        <v>5</v>
      </c>
      <c r="AK12" s="72">
        <v>5</v>
      </c>
      <c r="AL12" s="72">
        <v>5</v>
      </c>
      <c r="AM12" s="78">
        <v>5</v>
      </c>
      <c r="AN12" s="76">
        <f t="shared" si="6"/>
        <v>4.8600000000000003</v>
      </c>
      <c r="AO12" s="77">
        <v>4.9000000000000004</v>
      </c>
      <c r="AP12" s="72">
        <v>4.2</v>
      </c>
      <c r="AQ12" s="72">
        <v>5</v>
      </c>
      <c r="AR12" s="72">
        <v>4.0999999999999996</v>
      </c>
      <c r="AS12" s="78">
        <v>4.2</v>
      </c>
      <c r="AT12" s="76">
        <f t="shared" si="7"/>
        <v>4.4799999999999995</v>
      </c>
    </row>
    <row r="13" spans="2:46" s="80" customFormat="1" ht="16.5" thickTop="1" thickBot="1" x14ac:dyDescent="0.3">
      <c r="B13" s="72">
        <v>7</v>
      </c>
      <c r="C13" s="96">
        <v>83450082010</v>
      </c>
      <c r="D13" s="96" t="s">
        <v>103</v>
      </c>
      <c r="E13" s="81">
        <f t="shared" si="0"/>
        <v>2.4790000000000001</v>
      </c>
      <c r="F13" s="82">
        <v>26</v>
      </c>
      <c r="G13" s="146">
        <f t="shared" si="1"/>
        <v>2.03125</v>
      </c>
      <c r="H13" s="162">
        <f t="shared" si="8"/>
        <v>3.5914999999999999</v>
      </c>
      <c r="I13" s="197"/>
      <c r="J13" s="197"/>
      <c r="K13" s="77">
        <v>2</v>
      </c>
      <c r="L13" s="72">
        <v>3.5</v>
      </c>
      <c r="M13" s="72">
        <v>4.5999999999999996</v>
      </c>
      <c r="N13" s="72">
        <v>4.8</v>
      </c>
      <c r="O13" s="78">
        <v>4</v>
      </c>
      <c r="P13" s="76">
        <f t="shared" si="2"/>
        <v>3.78</v>
      </c>
      <c r="Q13" s="77">
        <v>3.4</v>
      </c>
      <c r="R13" s="72">
        <v>3.5</v>
      </c>
      <c r="S13" s="72">
        <v>3.4</v>
      </c>
      <c r="T13" s="72"/>
      <c r="U13" s="79">
        <v>4.4000000000000004</v>
      </c>
      <c r="V13" s="76">
        <f t="shared" si="3"/>
        <v>2.9400000000000004</v>
      </c>
      <c r="W13" s="77">
        <v>0.5</v>
      </c>
      <c r="X13" s="72">
        <v>0.5</v>
      </c>
      <c r="Y13" s="72">
        <v>4.7</v>
      </c>
      <c r="Z13" s="72">
        <v>2.5</v>
      </c>
      <c r="AA13" s="78">
        <v>0</v>
      </c>
      <c r="AB13" s="76">
        <f t="shared" si="4"/>
        <v>1.64</v>
      </c>
      <c r="AC13" s="77">
        <v>4.2</v>
      </c>
      <c r="AD13" s="72">
        <v>3.5</v>
      </c>
      <c r="AE13" s="72">
        <v>4</v>
      </c>
      <c r="AF13" s="72">
        <v>4.7</v>
      </c>
      <c r="AG13" s="78"/>
      <c r="AH13" s="76">
        <f t="shared" si="5"/>
        <v>3.28</v>
      </c>
      <c r="AI13" s="77">
        <v>5</v>
      </c>
      <c r="AJ13" s="72">
        <v>5</v>
      </c>
      <c r="AK13" s="72">
        <v>5</v>
      </c>
      <c r="AL13" s="72">
        <v>3</v>
      </c>
      <c r="AM13" s="78">
        <v>5</v>
      </c>
      <c r="AN13" s="76">
        <f t="shared" si="6"/>
        <v>4.5999999999999996</v>
      </c>
      <c r="AO13" s="77">
        <v>4.9000000000000004</v>
      </c>
      <c r="AP13" s="72">
        <v>4.2</v>
      </c>
      <c r="AQ13" s="72">
        <v>5</v>
      </c>
      <c r="AR13" s="72">
        <v>4.0999999999999996</v>
      </c>
      <c r="AS13" s="78">
        <v>4.2</v>
      </c>
      <c r="AT13" s="76">
        <f t="shared" si="7"/>
        <v>4.4799999999999995</v>
      </c>
    </row>
    <row r="14" spans="2:46" s="80" customFormat="1" ht="16.5" thickTop="1" thickBot="1" x14ac:dyDescent="0.3">
      <c r="B14" s="72">
        <v>8</v>
      </c>
      <c r="C14" s="96">
        <v>83450112010</v>
      </c>
      <c r="D14" s="96" t="s">
        <v>104</v>
      </c>
      <c r="E14" s="81">
        <f t="shared" si="0"/>
        <v>2.5710000000000006</v>
      </c>
      <c r="F14" s="82">
        <v>26</v>
      </c>
      <c r="G14" s="146">
        <f t="shared" si="1"/>
        <v>2.03125</v>
      </c>
      <c r="H14" s="162">
        <f t="shared" si="8"/>
        <v>3.6835000000000004</v>
      </c>
      <c r="I14" s="197"/>
      <c r="J14" s="197"/>
      <c r="K14" s="77">
        <v>3.8</v>
      </c>
      <c r="L14" s="72">
        <v>4.3</v>
      </c>
      <c r="M14" s="72">
        <v>3</v>
      </c>
      <c r="N14" s="72">
        <v>3.7</v>
      </c>
      <c r="O14" s="78">
        <v>4.5</v>
      </c>
      <c r="P14" s="76">
        <f t="shared" si="2"/>
        <v>3.8600000000000003</v>
      </c>
      <c r="Q14" s="77">
        <v>4.5</v>
      </c>
      <c r="R14" s="72">
        <v>3.3</v>
      </c>
      <c r="S14" s="72">
        <v>4.3</v>
      </c>
      <c r="T14" s="72"/>
      <c r="U14" s="79">
        <v>4.2</v>
      </c>
      <c r="V14" s="76">
        <f t="shared" si="3"/>
        <v>3.2600000000000002</v>
      </c>
      <c r="W14" s="77">
        <v>0.8</v>
      </c>
      <c r="X14" s="72">
        <v>5</v>
      </c>
      <c r="Y14" s="72">
        <v>4.5</v>
      </c>
      <c r="Z14" s="72">
        <v>0.5</v>
      </c>
      <c r="AA14" s="78">
        <v>1</v>
      </c>
      <c r="AB14" s="76">
        <f t="shared" si="4"/>
        <v>2.3600000000000003</v>
      </c>
      <c r="AC14" s="77">
        <v>5</v>
      </c>
      <c r="AD14" s="72">
        <v>4</v>
      </c>
      <c r="AE14" s="72">
        <v>4.5</v>
      </c>
      <c r="AF14" s="72">
        <v>2.5</v>
      </c>
      <c r="AG14" s="78">
        <v>4.8</v>
      </c>
      <c r="AH14" s="76">
        <f t="shared" si="5"/>
        <v>4.16</v>
      </c>
      <c r="AI14" s="77">
        <v>5</v>
      </c>
      <c r="AJ14" s="72">
        <v>3.5</v>
      </c>
      <c r="AK14" s="72">
        <v>5</v>
      </c>
      <c r="AL14" s="72">
        <v>4.5</v>
      </c>
      <c r="AM14" s="78">
        <v>5</v>
      </c>
      <c r="AN14" s="76">
        <f t="shared" si="6"/>
        <v>4.5999999999999996</v>
      </c>
      <c r="AO14" s="77">
        <v>4.4000000000000004</v>
      </c>
      <c r="AP14" s="72">
        <v>4</v>
      </c>
      <c r="AQ14" s="72">
        <v>3.3</v>
      </c>
      <c r="AR14" s="72">
        <v>4.0999999999999996</v>
      </c>
      <c r="AS14" s="78">
        <v>3.8</v>
      </c>
      <c r="AT14" s="76">
        <f t="shared" si="7"/>
        <v>3.9200000000000004</v>
      </c>
    </row>
    <row r="15" spans="2:46" s="80" customFormat="1" ht="15.75" thickTop="1" x14ac:dyDescent="0.25">
      <c r="B15" s="121">
        <v>9</v>
      </c>
      <c r="C15" s="96">
        <v>83450122010</v>
      </c>
      <c r="D15" s="96" t="s">
        <v>105</v>
      </c>
      <c r="E15" s="91">
        <f t="shared" si="0"/>
        <v>2.63</v>
      </c>
      <c r="F15" s="93">
        <v>24</v>
      </c>
      <c r="G15" s="157">
        <f t="shared" si="1"/>
        <v>1.875</v>
      </c>
      <c r="H15" s="162">
        <f t="shared" si="8"/>
        <v>3.6799999999999997</v>
      </c>
      <c r="I15" s="206"/>
      <c r="J15" s="206"/>
      <c r="K15" s="122">
        <v>4.4000000000000004</v>
      </c>
      <c r="L15" s="121">
        <v>4.4000000000000004</v>
      </c>
      <c r="M15" s="121">
        <v>4.7</v>
      </c>
      <c r="N15" s="121">
        <v>4.5</v>
      </c>
      <c r="O15" s="123">
        <v>4.2</v>
      </c>
      <c r="P15" s="124">
        <f t="shared" si="2"/>
        <v>4.4399999999999995</v>
      </c>
      <c r="Q15" s="122">
        <v>4.3</v>
      </c>
      <c r="R15" s="121">
        <v>4.0999999999999996</v>
      </c>
      <c r="S15" s="121">
        <v>3</v>
      </c>
      <c r="T15" s="121"/>
      <c r="U15" s="125">
        <v>4.7</v>
      </c>
      <c r="V15" s="124">
        <f t="shared" si="3"/>
        <v>3.2199999999999998</v>
      </c>
      <c r="W15" s="122">
        <v>4.9000000000000004</v>
      </c>
      <c r="X15" s="121">
        <v>5</v>
      </c>
      <c r="Y15" s="121">
        <v>4.8</v>
      </c>
      <c r="Z15" s="121"/>
      <c r="AA15" s="78">
        <v>3.5</v>
      </c>
      <c r="AB15" s="124">
        <f t="shared" si="4"/>
        <v>3.6399999999999997</v>
      </c>
      <c r="AC15" s="122">
        <v>4.5</v>
      </c>
      <c r="AD15" s="121">
        <v>4</v>
      </c>
      <c r="AE15" s="121">
        <v>5</v>
      </c>
      <c r="AF15" s="121">
        <v>4.5</v>
      </c>
      <c r="AG15" s="123">
        <v>4.5</v>
      </c>
      <c r="AH15" s="124">
        <f t="shared" si="5"/>
        <v>4.5</v>
      </c>
      <c r="AI15" s="122">
        <v>5.5</v>
      </c>
      <c r="AJ15" s="121">
        <v>3.5</v>
      </c>
      <c r="AK15" s="121">
        <v>5</v>
      </c>
      <c r="AL15" s="121">
        <v>5</v>
      </c>
      <c r="AM15" s="123">
        <v>5</v>
      </c>
      <c r="AN15" s="124">
        <f t="shared" si="6"/>
        <v>4.8</v>
      </c>
      <c r="AO15" s="122">
        <v>4</v>
      </c>
      <c r="AP15" s="121">
        <v>3.8</v>
      </c>
      <c r="AQ15" s="121">
        <v>3.5</v>
      </c>
      <c r="AR15" s="121">
        <v>3.4</v>
      </c>
      <c r="AS15" s="123"/>
      <c r="AT15" s="124">
        <f t="shared" si="7"/>
        <v>2.94</v>
      </c>
    </row>
    <row r="16" spans="2:46" s="120" customFormat="1" ht="16.5" x14ac:dyDescent="0.25">
      <c r="B16" s="120">
        <v>10</v>
      </c>
      <c r="C16" s="131">
        <v>83451122010</v>
      </c>
      <c r="D16" s="131" t="s">
        <v>106</v>
      </c>
      <c r="E16" s="120">
        <f t="shared" si="0"/>
        <v>2.621</v>
      </c>
      <c r="F16" s="120">
        <v>27</v>
      </c>
      <c r="G16" s="120">
        <f t="shared" si="1"/>
        <v>2.109375</v>
      </c>
      <c r="H16" s="162">
        <f t="shared" si="8"/>
        <v>3.7647499999999998</v>
      </c>
      <c r="I16" s="197"/>
      <c r="J16" s="197"/>
      <c r="K16" s="132">
        <v>3.8</v>
      </c>
      <c r="L16" s="132">
        <v>4.3</v>
      </c>
      <c r="M16" s="132">
        <v>4</v>
      </c>
      <c r="N16" s="132">
        <v>3.8</v>
      </c>
      <c r="O16" s="132">
        <v>4.8</v>
      </c>
      <c r="P16" s="133">
        <f t="shared" si="2"/>
        <v>4.1399999999999997</v>
      </c>
      <c r="Q16" s="132">
        <v>3.4</v>
      </c>
      <c r="R16" s="132">
        <v>3.7</v>
      </c>
      <c r="S16" s="132">
        <v>4.7</v>
      </c>
      <c r="T16" s="120">
        <v>4</v>
      </c>
      <c r="U16" s="120">
        <v>4.5</v>
      </c>
      <c r="V16" s="133">
        <f t="shared" si="3"/>
        <v>4.0600000000000005</v>
      </c>
      <c r="W16" s="132">
        <v>0.8</v>
      </c>
      <c r="X16" s="132">
        <v>1</v>
      </c>
      <c r="Y16" s="132">
        <v>4.5</v>
      </c>
      <c r="Z16" s="132">
        <v>0.5</v>
      </c>
      <c r="AA16" s="132">
        <v>1</v>
      </c>
      <c r="AB16" s="133">
        <f t="shared" si="4"/>
        <v>1.56</v>
      </c>
      <c r="AC16" s="132">
        <v>5</v>
      </c>
      <c r="AD16" s="132">
        <v>4</v>
      </c>
      <c r="AE16" s="132">
        <v>4.5</v>
      </c>
      <c r="AF16" s="132">
        <v>2.5</v>
      </c>
      <c r="AG16" s="132">
        <v>4.8</v>
      </c>
      <c r="AH16" s="133">
        <f t="shared" si="5"/>
        <v>4.16</v>
      </c>
      <c r="AI16" s="132">
        <v>5</v>
      </c>
      <c r="AJ16" s="132">
        <v>3.8</v>
      </c>
      <c r="AK16" s="132">
        <v>5</v>
      </c>
      <c r="AL16" s="132">
        <v>5</v>
      </c>
      <c r="AM16" s="132">
        <v>5</v>
      </c>
      <c r="AN16" s="133">
        <f t="shared" si="6"/>
        <v>4.76</v>
      </c>
      <c r="AO16" s="132">
        <v>4.4000000000000004</v>
      </c>
      <c r="AP16" s="132">
        <v>4</v>
      </c>
      <c r="AQ16" s="132">
        <v>3.3</v>
      </c>
      <c r="AR16" s="132">
        <v>4.0999999999999996</v>
      </c>
      <c r="AS16" s="120">
        <v>3.8</v>
      </c>
      <c r="AT16" s="133">
        <f t="shared" si="7"/>
        <v>3.9200000000000004</v>
      </c>
    </row>
    <row r="17" spans="2:46" s="80" customFormat="1" ht="15.75" thickBot="1" x14ac:dyDescent="0.3">
      <c r="B17" s="126">
        <v>11</v>
      </c>
      <c r="C17" s="96">
        <v>83450142010</v>
      </c>
      <c r="D17" s="96" t="s">
        <v>107</v>
      </c>
      <c r="E17" s="84">
        <f t="shared" si="0"/>
        <v>2.2730000000000001</v>
      </c>
      <c r="F17" s="127">
        <v>17</v>
      </c>
      <c r="G17" s="146">
        <f t="shared" si="1"/>
        <v>1.328125</v>
      </c>
      <c r="H17" s="162">
        <f t="shared" si="8"/>
        <v>3.10425</v>
      </c>
      <c r="I17" s="207"/>
      <c r="J17" s="207"/>
      <c r="K17" s="128">
        <v>3.8</v>
      </c>
      <c r="L17" s="126">
        <v>2.5</v>
      </c>
      <c r="M17" s="126">
        <v>3.8</v>
      </c>
      <c r="N17" s="126">
        <v>3.7</v>
      </c>
      <c r="O17" s="129">
        <v>4</v>
      </c>
      <c r="P17" s="90">
        <f t="shared" si="2"/>
        <v>3.56</v>
      </c>
      <c r="Q17" s="128">
        <v>3</v>
      </c>
      <c r="R17" s="126">
        <v>2.5</v>
      </c>
      <c r="S17" s="126"/>
      <c r="T17" s="126"/>
      <c r="U17" s="130">
        <v>3.9</v>
      </c>
      <c r="V17" s="90">
        <f t="shared" si="3"/>
        <v>1.8800000000000001</v>
      </c>
      <c r="W17" s="128">
        <v>0.8</v>
      </c>
      <c r="X17" s="126"/>
      <c r="Y17" s="126">
        <v>4.5</v>
      </c>
      <c r="Z17" s="126">
        <v>0.5</v>
      </c>
      <c r="AA17" s="129">
        <v>1</v>
      </c>
      <c r="AB17" s="90">
        <f t="shared" si="4"/>
        <v>1.3599999999999999</v>
      </c>
      <c r="AC17" s="128">
        <v>5</v>
      </c>
      <c r="AD17" s="126">
        <v>4</v>
      </c>
      <c r="AE17" s="126">
        <v>4.5</v>
      </c>
      <c r="AF17" s="126">
        <v>2.5</v>
      </c>
      <c r="AG17" s="129">
        <v>4.8</v>
      </c>
      <c r="AH17" s="90">
        <f t="shared" si="5"/>
        <v>4.16</v>
      </c>
      <c r="AI17" s="128">
        <v>4</v>
      </c>
      <c r="AJ17" s="126">
        <v>4.5</v>
      </c>
      <c r="AK17" s="126">
        <v>4</v>
      </c>
      <c r="AL17" s="126">
        <v>4</v>
      </c>
      <c r="AM17" s="129">
        <v>5</v>
      </c>
      <c r="AN17" s="90">
        <f t="shared" si="6"/>
        <v>4.3</v>
      </c>
      <c r="AO17" s="128">
        <v>4.4000000000000004</v>
      </c>
      <c r="AP17" s="126">
        <v>4</v>
      </c>
      <c r="AQ17" s="126">
        <v>3.3</v>
      </c>
      <c r="AR17" s="126">
        <v>4.0999999999999996</v>
      </c>
      <c r="AS17" s="129">
        <v>3.8</v>
      </c>
      <c r="AT17" s="90">
        <f t="shared" si="7"/>
        <v>3.9200000000000004</v>
      </c>
    </row>
    <row r="18" spans="2:46" s="145" customFormat="1" ht="16.5" thickTop="1" thickBot="1" x14ac:dyDescent="0.3">
      <c r="B18" s="134">
        <v>12</v>
      </c>
      <c r="C18" s="189">
        <v>83450152010</v>
      </c>
      <c r="D18" s="189" t="s">
        <v>108</v>
      </c>
      <c r="E18" s="190">
        <f t="shared" si="0"/>
        <v>1.6970000000000001</v>
      </c>
      <c r="F18" s="191">
        <v>28</v>
      </c>
      <c r="G18" s="192">
        <f t="shared" si="1"/>
        <v>2.1875</v>
      </c>
      <c r="H18" s="198">
        <f t="shared" si="8"/>
        <v>2.8719999999999999</v>
      </c>
      <c r="I18" s="200">
        <v>3.1</v>
      </c>
      <c r="J18" s="200">
        <v>3</v>
      </c>
      <c r="K18" s="134">
        <v>0</v>
      </c>
      <c r="L18" s="134">
        <v>2.5</v>
      </c>
      <c r="M18" s="134">
        <v>1.5</v>
      </c>
      <c r="N18" s="134">
        <v>3.2</v>
      </c>
      <c r="O18" s="142">
        <v>4.5</v>
      </c>
      <c r="P18" s="139">
        <f t="shared" si="2"/>
        <v>2.34</v>
      </c>
      <c r="Q18" s="141">
        <v>1</v>
      </c>
      <c r="R18" s="134">
        <v>0</v>
      </c>
      <c r="S18" s="134">
        <v>2.8</v>
      </c>
      <c r="T18" s="134">
        <v>0</v>
      </c>
      <c r="U18" s="144">
        <v>3.9</v>
      </c>
      <c r="V18" s="139">
        <f t="shared" si="3"/>
        <v>1.5399999999999998</v>
      </c>
      <c r="W18" s="141">
        <v>0.5</v>
      </c>
      <c r="X18" s="134">
        <v>4.5</v>
      </c>
      <c r="Y18" s="134">
        <v>0.5</v>
      </c>
      <c r="Z18" s="134">
        <v>0.5</v>
      </c>
      <c r="AA18" s="142">
        <v>0.5</v>
      </c>
      <c r="AB18" s="139">
        <f t="shared" si="4"/>
        <v>1.3</v>
      </c>
      <c r="AC18" s="141">
        <v>3.5</v>
      </c>
      <c r="AD18" s="134">
        <v>4</v>
      </c>
      <c r="AE18" s="134">
        <v>3.5</v>
      </c>
      <c r="AF18" s="134">
        <v>4.7</v>
      </c>
      <c r="AG18" s="142">
        <v>1</v>
      </c>
      <c r="AH18" s="139">
        <f t="shared" si="5"/>
        <v>3.34</v>
      </c>
      <c r="AI18" s="141">
        <v>2.2999999999999998</v>
      </c>
      <c r="AJ18" s="134">
        <v>3.5</v>
      </c>
      <c r="AK18" s="134">
        <v>5</v>
      </c>
      <c r="AL18" s="134">
        <v>5</v>
      </c>
      <c r="AM18" s="142">
        <v>5</v>
      </c>
      <c r="AN18" s="139">
        <f t="shared" si="6"/>
        <v>4.16</v>
      </c>
      <c r="AO18" s="141">
        <v>3.2</v>
      </c>
      <c r="AP18" s="134">
        <v>3.3</v>
      </c>
      <c r="AQ18" s="134">
        <v>1.5</v>
      </c>
      <c r="AR18" s="134">
        <v>5</v>
      </c>
      <c r="AS18" s="142"/>
      <c r="AT18" s="139">
        <f t="shared" si="7"/>
        <v>2.6</v>
      </c>
    </row>
    <row r="19" spans="2:46" s="80" customFormat="1" ht="16.5" thickTop="1" thickBot="1" x14ac:dyDescent="0.3">
      <c r="B19" s="72">
        <v>13</v>
      </c>
      <c r="C19" s="96">
        <v>83400142010</v>
      </c>
      <c r="D19" s="96" t="s">
        <v>109</v>
      </c>
      <c r="E19" s="81">
        <f t="shared" si="0"/>
        <v>2.278</v>
      </c>
      <c r="F19" s="82">
        <v>12</v>
      </c>
      <c r="G19" s="146">
        <f t="shared" si="1"/>
        <v>0.9375</v>
      </c>
      <c r="H19" s="162">
        <f t="shared" si="8"/>
        <v>2.9529999999999998</v>
      </c>
      <c r="I19" s="197"/>
      <c r="J19" s="197"/>
      <c r="K19" s="77">
        <v>4.8</v>
      </c>
      <c r="L19" s="72">
        <v>4.3</v>
      </c>
      <c r="M19" s="72">
        <v>3.8</v>
      </c>
      <c r="N19" s="72">
        <v>2.5</v>
      </c>
      <c r="O19" s="78">
        <v>3.9</v>
      </c>
      <c r="P19" s="76">
        <f t="shared" si="2"/>
        <v>3.8599999999999994</v>
      </c>
      <c r="Q19" s="77">
        <v>4.2</v>
      </c>
      <c r="R19" s="72">
        <v>4</v>
      </c>
      <c r="S19" s="72"/>
      <c r="T19" s="72">
        <v>3</v>
      </c>
      <c r="U19" s="79">
        <v>5</v>
      </c>
      <c r="V19" s="76">
        <f t="shared" si="3"/>
        <v>3.2399999999999998</v>
      </c>
      <c r="W19" s="77">
        <v>2.2000000000000002</v>
      </c>
      <c r="X19" s="72">
        <v>3</v>
      </c>
      <c r="Y19" s="72"/>
      <c r="Z19" s="72"/>
      <c r="AA19" s="78"/>
      <c r="AB19" s="76">
        <f t="shared" si="4"/>
        <v>1.04</v>
      </c>
      <c r="AC19" s="77">
        <v>4.5</v>
      </c>
      <c r="AD19" s="72">
        <v>4.5</v>
      </c>
      <c r="AE19" s="72">
        <v>2</v>
      </c>
      <c r="AF19" s="72">
        <v>4</v>
      </c>
      <c r="AG19" s="78">
        <v>3.5</v>
      </c>
      <c r="AH19" s="76">
        <f t="shared" si="5"/>
        <v>3.7</v>
      </c>
      <c r="AI19" s="77">
        <v>5</v>
      </c>
      <c r="AJ19" s="72">
        <v>5</v>
      </c>
      <c r="AK19" s="72">
        <v>5</v>
      </c>
      <c r="AL19" s="72">
        <v>5</v>
      </c>
      <c r="AM19" s="78">
        <v>2.5</v>
      </c>
      <c r="AN19" s="76">
        <f t="shared" si="6"/>
        <v>4.5</v>
      </c>
      <c r="AO19" s="77">
        <v>4.5</v>
      </c>
      <c r="AP19" s="72">
        <v>4.5</v>
      </c>
      <c r="AQ19" s="72">
        <v>3.1</v>
      </c>
      <c r="AR19" s="72">
        <v>2.2999999999999998</v>
      </c>
      <c r="AS19" s="78">
        <v>2.5</v>
      </c>
      <c r="AT19" s="76">
        <f t="shared" si="7"/>
        <v>3.38</v>
      </c>
    </row>
    <row r="20" spans="2:46" s="80" customFormat="1" ht="16.5" thickTop="1" thickBot="1" x14ac:dyDescent="0.3">
      <c r="B20" s="72">
        <v>14</v>
      </c>
      <c r="C20" s="96">
        <v>83450982010</v>
      </c>
      <c r="D20" s="96" t="s">
        <v>110</v>
      </c>
      <c r="E20" s="81">
        <f t="shared" si="0"/>
        <v>2.2599999999999998</v>
      </c>
      <c r="F20" s="82">
        <v>25</v>
      </c>
      <c r="G20" s="146">
        <f t="shared" si="1"/>
        <v>1.953125</v>
      </c>
      <c r="H20" s="162">
        <f t="shared" si="8"/>
        <v>3.3412499999999996</v>
      </c>
      <c r="I20" s="197"/>
      <c r="J20" s="197"/>
      <c r="K20" s="77">
        <v>3</v>
      </c>
      <c r="L20" s="72">
        <v>3</v>
      </c>
      <c r="M20" s="72">
        <v>3.9</v>
      </c>
      <c r="N20" s="72">
        <v>4</v>
      </c>
      <c r="O20" s="78">
        <v>3.3</v>
      </c>
      <c r="P20" s="76">
        <f t="shared" si="2"/>
        <v>3.44</v>
      </c>
      <c r="Q20" s="77">
        <v>2.5</v>
      </c>
      <c r="R20" s="72">
        <v>3.5</v>
      </c>
      <c r="S20" s="72">
        <v>4.8</v>
      </c>
      <c r="T20" s="72"/>
      <c r="U20" s="79">
        <v>4.7</v>
      </c>
      <c r="V20" s="76">
        <f t="shared" si="3"/>
        <v>3.1</v>
      </c>
      <c r="W20" s="77">
        <v>2.5</v>
      </c>
      <c r="X20" s="72"/>
      <c r="Y20" s="72">
        <v>4.8</v>
      </c>
      <c r="Z20" s="72"/>
      <c r="AA20" s="78">
        <v>3.5</v>
      </c>
      <c r="AB20" s="76">
        <f t="shared" si="4"/>
        <v>2.16</v>
      </c>
      <c r="AC20" s="77">
        <v>4</v>
      </c>
      <c r="AD20" s="72">
        <v>4.5</v>
      </c>
      <c r="AE20" s="72">
        <v>5</v>
      </c>
      <c r="AF20" s="72">
        <v>4.5</v>
      </c>
      <c r="AG20" s="78">
        <v>4.5</v>
      </c>
      <c r="AH20" s="76">
        <f t="shared" si="5"/>
        <v>4.5</v>
      </c>
      <c r="AI20" s="77">
        <v>5</v>
      </c>
      <c r="AJ20" s="72">
        <v>3</v>
      </c>
      <c r="AK20" s="72">
        <v>5</v>
      </c>
      <c r="AL20" s="72">
        <v>5</v>
      </c>
      <c r="AM20" s="78"/>
      <c r="AN20" s="76">
        <f t="shared" si="6"/>
        <v>3.6</v>
      </c>
      <c r="AO20" s="77">
        <v>4</v>
      </c>
      <c r="AP20" s="72">
        <v>3.8</v>
      </c>
      <c r="AQ20" s="72">
        <v>3.5</v>
      </c>
      <c r="AR20" s="72">
        <v>3.4</v>
      </c>
      <c r="AS20" s="78"/>
      <c r="AT20" s="76">
        <f t="shared" si="7"/>
        <v>2.94</v>
      </c>
    </row>
    <row r="21" spans="2:46" s="80" customFormat="1" ht="16.5" thickTop="1" thickBot="1" x14ac:dyDescent="0.3">
      <c r="B21" s="72">
        <v>15</v>
      </c>
      <c r="C21" s="96">
        <v>83450212010</v>
      </c>
      <c r="D21" s="96" t="s">
        <v>111</v>
      </c>
      <c r="E21" s="81">
        <f t="shared" si="0"/>
        <v>2.38</v>
      </c>
      <c r="F21" s="82">
        <v>24</v>
      </c>
      <c r="G21" s="146">
        <f t="shared" si="1"/>
        <v>1.875</v>
      </c>
      <c r="H21" s="162">
        <f t="shared" si="8"/>
        <v>3.4299999999999997</v>
      </c>
      <c r="I21" s="197"/>
      <c r="J21" s="197"/>
      <c r="K21" s="77">
        <v>3.5</v>
      </c>
      <c r="L21" s="72">
        <v>3.5</v>
      </c>
      <c r="M21" s="72">
        <v>4.5</v>
      </c>
      <c r="N21" s="72">
        <v>4.7</v>
      </c>
      <c r="O21" s="78"/>
      <c r="P21" s="76">
        <f t="shared" si="2"/>
        <v>3.2399999999999998</v>
      </c>
      <c r="Q21" s="77">
        <v>4.7</v>
      </c>
      <c r="R21" s="72">
        <v>4.3</v>
      </c>
      <c r="S21" s="72">
        <v>4.3</v>
      </c>
      <c r="T21" s="72">
        <v>1.3</v>
      </c>
      <c r="U21" s="79"/>
      <c r="V21" s="76">
        <f t="shared" si="3"/>
        <v>2.9200000000000004</v>
      </c>
      <c r="W21" s="77">
        <v>4.9000000000000004</v>
      </c>
      <c r="X21" s="72">
        <v>5</v>
      </c>
      <c r="Y21" s="72">
        <v>4.8</v>
      </c>
      <c r="Z21" s="72"/>
      <c r="AA21" s="78">
        <v>3.5</v>
      </c>
      <c r="AB21" s="76">
        <f t="shared" si="4"/>
        <v>3.6399999999999997</v>
      </c>
      <c r="AC21" s="77">
        <v>4.5</v>
      </c>
      <c r="AD21" s="72">
        <v>4</v>
      </c>
      <c r="AE21" s="72">
        <v>5</v>
      </c>
      <c r="AF21" s="72">
        <v>4.5</v>
      </c>
      <c r="AG21" s="78">
        <v>4.5</v>
      </c>
      <c r="AH21" s="76">
        <f t="shared" si="5"/>
        <v>4.5</v>
      </c>
      <c r="AI21" s="77">
        <v>5</v>
      </c>
      <c r="AJ21" s="72">
        <v>5</v>
      </c>
      <c r="AK21" s="72">
        <v>5</v>
      </c>
      <c r="AL21" s="72">
        <v>5</v>
      </c>
      <c r="AM21" s="78"/>
      <c r="AN21" s="76">
        <f t="shared" si="6"/>
        <v>4</v>
      </c>
      <c r="AO21" s="77">
        <v>4</v>
      </c>
      <c r="AP21" s="72">
        <v>3.8</v>
      </c>
      <c r="AQ21" s="72">
        <v>3.5</v>
      </c>
      <c r="AR21" s="72">
        <v>3.4</v>
      </c>
      <c r="AS21" s="78"/>
      <c r="AT21" s="76">
        <f t="shared" si="7"/>
        <v>2.94</v>
      </c>
    </row>
    <row r="22" spans="2:46" s="145" customFormat="1" ht="16.5" thickTop="1" thickBot="1" x14ac:dyDescent="0.3">
      <c r="B22" s="134">
        <v>16</v>
      </c>
      <c r="C22" s="182">
        <v>83451012010</v>
      </c>
      <c r="D22" s="182" t="s">
        <v>112</v>
      </c>
      <c r="E22" s="183">
        <f t="shared" si="0"/>
        <v>1.992</v>
      </c>
      <c r="F22" s="184">
        <v>27</v>
      </c>
      <c r="G22" s="185">
        <f t="shared" si="1"/>
        <v>2.109375</v>
      </c>
      <c r="H22" s="188">
        <f t="shared" si="8"/>
        <v>3.1357499999999998</v>
      </c>
      <c r="I22" s="208"/>
      <c r="J22" s="208"/>
      <c r="K22" s="141">
        <v>3.5</v>
      </c>
      <c r="L22" s="134">
        <v>2</v>
      </c>
      <c r="M22" s="134">
        <v>4.2</v>
      </c>
      <c r="N22" s="134">
        <v>1.5</v>
      </c>
      <c r="O22" s="142">
        <v>4.2</v>
      </c>
      <c r="P22" s="139">
        <f t="shared" si="2"/>
        <v>3.0799999999999996</v>
      </c>
      <c r="Q22" s="141">
        <v>4.7</v>
      </c>
      <c r="R22" s="134">
        <v>1.5</v>
      </c>
      <c r="S22" s="134">
        <v>2.5</v>
      </c>
      <c r="T22" s="134"/>
      <c r="U22" s="144">
        <v>4</v>
      </c>
      <c r="V22" s="139">
        <f t="shared" si="3"/>
        <v>2.54</v>
      </c>
      <c r="W22" s="141">
        <v>0.5</v>
      </c>
      <c r="X22" s="134">
        <v>4.5</v>
      </c>
      <c r="Y22" s="134">
        <v>4.4000000000000004</v>
      </c>
      <c r="Z22" s="134">
        <v>0.5</v>
      </c>
      <c r="AA22" s="142">
        <v>0.5</v>
      </c>
      <c r="AB22" s="139">
        <f t="shared" si="4"/>
        <v>2.08</v>
      </c>
      <c r="AC22" s="141">
        <v>3.5</v>
      </c>
      <c r="AD22" s="134">
        <v>4</v>
      </c>
      <c r="AE22" s="134">
        <v>3.5</v>
      </c>
      <c r="AF22" s="134">
        <v>4.7</v>
      </c>
      <c r="AG22" s="142">
        <v>1</v>
      </c>
      <c r="AH22" s="139">
        <f t="shared" si="5"/>
        <v>3.34</v>
      </c>
      <c r="AI22" s="141">
        <v>3.9</v>
      </c>
      <c r="AJ22" s="134">
        <v>4.5</v>
      </c>
      <c r="AK22" s="134">
        <v>5</v>
      </c>
      <c r="AL22" s="134">
        <v>3</v>
      </c>
      <c r="AM22" s="142">
        <v>5</v>
      </c>
      <c r="AN22" s="139">
        <f t="shared" si="6"/>
        <v>4.2799999999999994</v>
      </c>
      <c r="AO22" s="141">
        <v>3.2</v>
      </c>
      <c r="AP22" s="134">
        <v>3.3</v>
      </c>
      <c r="AQ22" s="134">
        <v>1.5</v>
      </c>
      <c r="AR22" s="134">
        <v>5</v>
      </c>
      <c r="AS22" s="142"/>
      <c r="AT22" s="139">
        <f t="shared" si="7"/>
        <v>2.6</v>
      </c>
    </row>
    <row r="23" spans="2:46" s="80" customFormat="1" ht="16.5" thickTop="1" thickBot="1" x14ac:dyDescent="0.3">
      <c r="B23" s="72">
        <v>17</v>
      </c>
      <c r="C23" s="96">
        <v>83450262010</v>
      </c>
      <c r="D23" s="96" t="s">
        <v>113</v>
      </c>
      <c r="E23" s="81">
        <f t="shared" si="0"/>
        <v>2.395</v>
      </c>
      <c r="F23" s="82">
        <v>33</v>
      </c>
      <c r="G23" s="146">
        <f t="shared" si="1"/>
        <v>2.578125</v>
      </c>
      <c r="H23" s="162">
        <f t="shared" si="8"/>
        <v>3.7262499999999998</v>
      </c>
      <c r="I23" s="197"/>
      <c r="J23" s="197"/>
      <c r="K23" s="77">
        <v>3.7</v>
      </c>
      <c r="L23" s="72">
        <v>3.8</v>
      </c>
      <c r="M23" s="72">
        <v>4.4000000000000004</v>
      </c>
      <c r="N23" s="72">
        <v>3.4</v>
      </c>
      <c r="O23" s="78">
        <v>4.8</v>
      </c>
      <c r="P23" s="76">
        <f t="shared" si="2"/>
        <v>4.0200000000000005</v>
      </c>
      <c r="Q23" s="77">
        <v>3</v>
      </c>
      <c r="R23" s="72">
        <v>4.0999999999999996</v>
      </c>
      <c r="S23" s="72">
        <v>4</v>
      </c>
      <c r="T23" s="72">
        <v>1.3</v>
      </c>
      <c r="U23" s="79"/>
      <c r="V23" s="76">
        <f t="shared" si="3"/>
        <v>2.48</v>
      </c>
      <c r="W23" s="77">
        <v>0.5</v>
      </c>
      <c r="X23" s="72">
        <v>4</v>
      </c>
      <c r="Y23" s="72">
        <v>4.8</v>
      </c>
      <c r="Z23" s="72"/>
      <c r="AA23" s="78">
        <v>3.5</v>
      </c>
      <c r="AB23" s="76">
        <f t="shared" si="4"/>
        <v>2.56</v>
      </c>
      <c r="AC23" s="77">
        <v>4.5</v>
      </c>
      <c r="AD23" s="72">
        <v>4</v>
      </c>
      <c r="AE23" s="72">
        <v>5</v>
      </c>
      <c r="AF23" s="72">
        <v>4.5</v>
      </c>
      <c r="AG23" s="78">
        <v>4.5</v>
      </c>
      <c r="AH23" s="76">
        <f t="shared" si="5"/>
        <v>4.5</v>
      </c>
      <c r="AI23" s="77">
        <v>5</v>
      </c>
      <c r="AJ23" s="72">
        <v>5</v>
      </c>
      <c r="AK23" s="72">
        <v>5</v>
      </c>
      <c r="AL23" s="72">
        <v>5</v>
      </c>
      <c r="AM23" s="78">
        <v>5</v>
      </c>
      <c r="AN23" s="76">
        <f t="shared" si="6"/>
        <v>5</v>
      </c>
      <c r="AO23" s="77">
        <v>4</v>
      </c>
      <c r="AP23" s="72">
        <v>3.8</v>
      </c>
      <c r="AQ23" s="72">
        <v>3.5</v>
      </c>
      <c r="AR23" s="72">
        <v>3.4</v>
      </c>
      <c r="AS23" s="78"/>
      <c r="AT23" s="76">
        <f t="shared" si="7"/>
        <v>2.94</v>
      </c>
    </row>
    <row r="24" spans="2:46" s="80" customFormat="1" ht="16.5" thickTop="1" thickBot="1" x14ac:dyDescent="0.3">
      <c r="B24" s="72">
        <v>18</v>
      </c>
      <c r="C24" s="96">
        <v>83451052010</v>
      </c>
      <c r="D24" s="96" t="s">
        <v>114</v>
      </c>
      <c r="E24" s="81">
        <f t="shared" si="0"/>
        <v>2.4089999999999998</v>
      </c>
      <c r="F24" s="82">
        <v>19</v>
      </c>
      <c r="G24" s="146">
        <f t="shared" si="1"/>
        <v>1.484375</v>
      </c>
      <c r="H24" s="162">
        <f t="shared" si="8"/>
        <v>3.3027499999999996</v>
      </c>
      <c r="I24" s="197"/>
      <c r="J24" s="197"/>
      <c r="K24" s="77">
        <v>3.7</v>
      </c>
      <c r="L24" s="72">
        <v>2</v>
      </c>
      <c r="M24" s="72">
        <v>3.7</v>
      </c>
      <c r="N24" s="72">
        <v>3</v>
      </c>
      <c r="O24" s="78">
        <v>4.3</v>
      </c>
      <c r="P24" s="76">
        <f t="shared" si="2"/>
        <v>3.34</v>
      </c>
      <c r="Q24" s="77">
        <v>4.0999999999999996</v>
      </c>
      <c r="R24" s="72">
        <v>3.2</v>
      </c>
      <c r="S24" s="72">
        <v>2.8</v>
      </c>
      <c r="T24" s="72"/>
      <c r="U24" s="79">
        <v>4</v>
      </c>
      <c r="V24" s="76">
        <f t="shared" si="3"/>
        <v>2.82</v>
      </c>
      <c r="W24" s="77">
        <v>0.8</v>
      </c>
      <c r="X24" s="72">
        <v>4.5</v>
      </c>
      <c r="Y24" s="72">
        <v>4.5</v>
      </c>
      <c r="Z24" s="72">
        <v>0.5</v>
      </c>
      <c r="AA24" s="78">
        <v>1</v>
      </c>
      <c r="AB24" s="76">
        <f t="shared" si="4"/>
        <v>2.2600000000000002</v>
      </c>
      <c r="AC24" s="77">
        <v>5</v>
      </c>
      <c r="AD24" s="72">
        <v>4</v>
      </c>
      <c r="AE24" s="72">
        <v>4.5</v>
      </c>
      <c r="AF24" s="72">
        <v>2.5</v>
      </c>
      <c r="AG24" s="78">
        <v>4.8</v>
      </c>
      <c r="AH24" s="76">
        <f t="shared" si="5"/>
        <v>4.16</v>
      </c>
      <c r="AI24" s="77">
        <v>5</v>
      </c>
      <c r="AJ24" s="72">
        <v>5</v>
      </c>
      <c r="AK24" s="72">
        <v>5</v>
      </c>
      <c r="AL24" s="72"/>
      <c r="AM24" s="78">
        <v>5</v>
      </c>
      <c r="AN24" s="76">
        <f t="shared" si="6"/>
        <v>4</v>
      </c>
      <c r="AO24" s="77">
        <v>4.4000000000000004</v>
      </c>
      <c r="AP24" s="72">
        <v>4</v>
      </c>
      <c r="AQ24" s="72">
        <v>3.3</v>
      </c>
      <c r="AR24" s="72">
        <v>4.0999999999999996</v>
      </c>
      <c r="AS24" s="78">
        <v>3.8</v>
      </c>
      <c r="AT24" s="76">
        <f t="shared" si="7"/>
        <v>3.9200000000000004</v>
      </c>
    </row>
    <row r="25" spans="2:46" s="80" customFormat="1" ht="16.5" thickTop="1" thickBot="1" x14ac:dyDescent="0.3">
      <c r="B25" s="72">
        <v>19</v>
      </c>
      <c r="C25" s="96">
        <v>83451442010</v>
      </c>
      <c r="D25" s="96" t="s">
        <v>115</v>
      </c>
      <c r="E25" s="81">
        <f t="shared" si="0"/>
        <v>2.3850000000000002</v>
      </c>
      <c r="F25" s="82">
        <v>17</v>
      </c>
      <c r="G25" s="146">
        <f t="shared" si="1"/>
        <v>1.328125</v>
      </c>
      <c r="H25" s="162">
        <f t="shared" si="8"/>
        <v>3.2162500000000001</v>
      </c>
      <c r="I25" s="197"/>
      <c r="J25" s="197"/>
      <c r="K25" s="77">
        <v>3.3</v>
      </c>
      <c r="L25" s="72">
        <v>4.5</v>
      </c>
      <c r="M25" s="72">
        <v>4.7</v>
      </c>
      <c r="N25" s="72">
        <v>3.8</v>
      </c>
      <c r="O25" s="78">
        <v>3.8</v>
      </c>
      <c r="P25" s="76">
        <f t="shared" si="2"/>
        <v>4.0200000000000005</v>
      </c>
      <c r="Q25" s="77">
        <v>4.8</v>
      </c>
      <c r="R25" s="72">
        <v>3.4</v>
      </c>
      <c r="S25" s="72">
        <v>3</v>
      </c>
      <c r="T25" s="72">
        <v>5</v>
      </c>
      <c r="U25" s="79">
        <v>4.5</v>
      </c>
      <c r="V25" s="76">
        <f t="shared" si="3"/>
        <v>4.1399999999999997</v>
      </c>
      <c r="W25" s="77">
        <v>4.3</v>
      </c>
      <c r="X25" s="72">
        <v>4.5</v>
      </c>
      <c r="Y25" s="72">
        <v>4.3</v>
      </c>
      <c r="Z25" s="72">
        <v>0.8</v>
      </c>
      <c r="AA25" s="78">
        <v>0.5</v>
      </c>
      <c r="AB25" s="76">
        <f t="shared" si="4"/>
        <v>2.8800000000000003</v>
      </c>
      <c r="AC25" s="77">
        <v>4.3</v>
      </c>
      <c r="AD25" s="72">
        <v>4</v>
      </c>
      <c r="AE25" s="72">
        <v>4.5</v>
      </c>
      <c r="AF25" s="72">
        <v>5</v>
      </c>
      <c r="AG25" s="78">
        <v>4.5</v>
      </c>
      <c r="AH25" s="76">
        <f t="shared" si="5"/>
        <v>4.46</v>
      </c>
      <c r="AI25" s="77">
        <v>3.8</v>
      </c>
      <c r="AJ25" s="72">
        <v>5</v>
      </c>
      <c r="AK25" s="72">
        <v>5</v>
      </c>
      <c r="AL25" s="72">
        <v>5</v>
      </c>
      <c r="AM25" s="78">
        <v>5</v>
      </c>
      <c r="AN25" s="76">
        <f t="shared" ref="AN25:AN49" si="9">(AM25+AL25+AK25+AJ25+AI25)/5</f>
        <v>4.76</v>
      </c>
      <c r="AO25" s="77"/>
      <c r="AP25" s="72">
        <v>3.5</v>
      </c>
      <c r="AQ25" s="72">
        <v>3.4</v>
      </c>
      <c r="AR25" s="72"/>
      <c r="AS25" s="78">
        <v>3</v>
      </c>
      <c r="AT25" s="76">
        <f t="shared" si="7"/>
        <v>1.98</v>
      </c>
    </row>
    <row r="26" spans="2:46" s="145" customFormat="1" ht="16.5" thickTop="1" thickBot="1" x14ac:dyDescent="0.3">
      <c r="B26" s="134">
        <v>20</v>
      </c>
      <c r="C26" s="182">
        <v>83450392010</v>
      </c>
      <c r="D26" s="182" t="s">
        <v>116</v>
      </c>
      <c r="E26" s="183">
        <f t="shared" si="0"/>
        <v>2.3289999999999997</v>
      </c>
      <c r="F26" s="184">
        <v>25</v>
      </c>
      <c r="G26" s="185">
        <f t="shared" si="1"/>
        <v>1.953125</v>
      </c>
      <c r="H26" s="186">
        <f t="shared" si="8"/>
        <v>3.4102499999999996</v>
      </c>
      <c r="I26" s="209"/>
      <c r="J26" s="209"/>
      <c r="K26" s="141">
        <v>3.7</v>
      </c>
      <c r="L26" s="134">
        <v>3.3</v>
      </c>
      <c r="M26" s="134">
        <v>3.5</v>
      </c>
      <c r="N26" s="134">
        <v>3.5</v>
      </c>
      <c r="O26" s="142">
        <v>3.9</v>
      </c>
      <c r="P26" s="139">
        <f t="shared" si="2"/>
        <v>3.5799999999999996</v>
      </c>
      <c r="Q26" s="141">
        <v>3.3</v>
      </c>
      <c r="R26" s="134">
        <v>3.8</v>
      </c>
      <c r="S26" s="134">
        <v>3.6</v>
      </c>
      <c r="T26" s="134"/>
      <c r="U26" s="144">
        <v>3.5</v>
      </c>
      <c r="V26" s="139">
        <f t="shared" ref="V26:V49" si="10">(Q26+R26+S26+T26+U26)/5</f>
        <v>2.84</v>
      </c>
      <c r="W26" s="141">
        <v>2.2000000000000002</v>
      </c>
      <c r="X26" s="134">
        <v>4</v>
      </c>
      <c r="Y26" s="134">
        <v>4.8</v>
      </c>
      <c r="Z26" s="134"/>
      <c r="AA26" s="142">
        <v>3.5</v>
      </c>
      <c r="AB26" s="139">
        <f t="shared" si="4"/>
        <v>2.9</v>
      </c>
      <c r="AC26" s="141">
        <v>4</v>
      </c>
      <c r="AD26" s="134">
        <v>4.5</v>
      </c>
      <c r="AE26" s="134">
        <v>5</v>
      </c>
      <c r="AF26" s="134">
        <v>4.5</v>
      </c>
      <c r="AG26" s="142">
        <v>4.5</v>
      </c>
      <c r="AH26" s="139">
        <f t="shared" ref="AH26:AH49" si="11">(AC26+AD26+AE26+AF26+AG26)/5</f>
        <v>4.5</v>
      </c>
      <c r="AI26" s="141">
        <v>4.5</v>
      </c>
      <c r="AJ26" s="134">
        <v>3.5</v>
      </c>
      <c r="AK26" s="134">
        <v>5</v>
      </c>
      <c r="AL26" s="134"/>
      <c r="AM26" s="142">
        <v>5</v>
      </c>
      <c r="AN26" s="139">
        <f t="shared" si="9"/>
        <v>3.6</v>
      </c>
      <c r="AO26" s="141">
        <v>4</v>
      </c>
      <c r="AP26" s="134">
        <v>3.8</v>
      </c>
      <c r="AQ26" s="134">
        <v>3.5</v>
      </c>
      <c r="AR26" s="134">
        <v>3.4</v>
      </c>
      <c r="AS26" s="142"/>
      <c r="AT26" s="139">
        <f t="shared" si="7"/>
        <v>2.94</v>
      </c>
    </row>
    <row r="27" spans="2:46" s="80" customFormat="1" ht="16.5" thickTop="1" thickBot="1" x14ac:dyDescent="0.3">
      <c r="B27" s="72">
        <v>21</v>
      </c>
      <c r="C27" s="96">
        <v>83451132010</v>
      </c>
      <c r="D27" s="97" t="s">
        <v>117</v>
      </c>
      <c r="E27" s="81">
        <f t="shared" si="0"/>
        <v>2.5646</v>
      </c>
      <c r="F27" s="82">
        <v>18</v>
      </c>
      <c r="G27" s="146">
        <f t="shared" si="1"/>
        <v>1.40625</v>
      </c>
      <c r="H27" s="162">
        <f t="shared" si="8"/>
        <v>3.4270999999999998</v>
      </c>
      <c r="I27" s="197"/>
      <c r="J27" s="197"/>
      <c r="K27" s="77">
        <v>3.5</v>
      </c>
      <c r="L27" s="72">
        <v>4.0999999999999996</v>
      </c>
      <c r="M27" s="72">
        <v>4</v>
      </c>
      <c r="N27" s="72">
        <v>4.5</v>
      </c>
      <c r="O27" s="78">
        <v>3.4</v>
      </c>
      <c r="P27" s="76">
        <f t="shared" si="2"/>
        <v>3.9</v>
      </c>
      <c r="Q27" s="77">
        <v>3.7</v>
      </c>
      <c r="R27" s="72">
        <v>3.5</v>
      </c>
      <c r="S27" s="72">
        <v>4.88</v>
      </c>
      <c r="T27" s="72"/>
      <c r="U27" s="79">
        <v>4.5999999999999996</v>
      </c>
      <c r="V27" s="76">
        <f t="shared" si="10"/>
        <v>3.3359999999999999</v>
      </c>
      <c r="W27" s="77">
        <v>0.8</v>
      </c>
      <c r="X27" s="72">
        <v>3.5</v>
      </c>
      <c r="Y27" s="72">
        <v>4.5</v>
      </c>
      <c r="Z27" s="72">
        <v>0.5</v>
      </c>
      <c r="AA27" s="78">
        <v>1</v>
      </c>
      <c r="AB27" s="76">
        <f t="shared" ref="AB27:AB49" si="12">(W27+X27+Y27+Z27+AA27)/5</f>
        <v>2.06</v>
      </c>
      <c r="AC27" s="77">
        <v>5</v>
      </c>
      <c r="AD27" s="72">
        <v>4</v>
      </c>
      <c r="AE27" s="72">
        <v>4.5</v>
      </c>
      <c r="AF27" s="72">
        <v>2.5</v>
      </c>
      <c r="AG27" s="78">
        <v>4.8</v>
      </c>
      <c r="AH27" s="76">
        <f t="shared" si="11"/>
        <v>4.16</v>
      </c>
      <c r="AI27" s="77">
        <v>5</v>
      </c>
      <c r="AJ27" s="72">
        <v>4</v>
      </c>
      <c r="AK27" s="72">
        <v>5</v>
      </c>
      <c r="AL27" s="72">
        <v>5</v>
      </c>
      <c r="AM27" s="78">
        <v>5</v>
      </c>
      <c r="AN27" s="76">
        <f t="shared" si="9"/>
        <v>4.8</v>
      </c>
      <c r="AO27" s="77">
        <v>4.4000000000000004</v>
      </c>
      <c r="AP27" s="72">
        <v>4</v>
      </c>
      <c r="AQ27" s="72">
        <v>3.3</v>
      </c>
      <c r="AR27" s="72">
        <v>4.0999999999999996</v>
      </c>
      <c r="AS27" s="78">
        <v>3.8</v>
      </c>
      <c r="AT27" s="76">
        <f t="shared" si="7"/>
        <v>3.9200000000000004</v>
      </c>
    </row>
    <row r="28" spans="2:46" s="80" customFormat="1" ht="16.5" thickTop="1" thickBot="1" x14ac:dyDescent="0.3">
      <c r="B28" s="72">
        <v>22</v>
      </c>
      <c r="C28" s="96">
        <v>83451072010</v>
      </c>
      <c r="D28" s="96" t="s">
        <v>118</v>
      </c>
      <c r="E28" s="81">
        <f t="shared" si="0"/>
        <v>2.3149999999999999</v>
      </c>
      <c r="F28" s="82">
        <v>24</v>
      </c>
      <c r="G28" s="146">
        <f t="shared" si="1"/>
        <v>1.875</v>
      </c>
      <c r="H28" s="162">
        <f t="shared" si="8"/>
        <v>3.3649999999999998</v>
      </c>
      <c r="I28" s="197"/>
      <c r="J28" s="197"/>
      <c r="K28" s="77">
        <v>3</v>
      </c>
      <c r="L28" s="72">
        <v>3.8</v>
      </c>
      <c r="M28" s="72">
        <v>3</v>
      </c>
      <c r="N28" s="72">
        <v>3.5</v>
      </c>
      <c r="O28" s="78"/>
      <c r="P28" s="76">
        <f t="shared" si="2"/>
        <v>2.66</v>
      </c>
      <c r="Q28" s="77">
        <v>2</v>
      </c>
      <c r="R28" s="72">
        <v>3</v>
      </c>
      <c r="S28" s="72">
        <v>4.4000000000000004</v>
      </c>
      <c r="T28" s="72"/>
      <c r="U28" s="79">
        <v>4.5</v>
      </c>
      <c r="V28" s="76">
        <f t="shared" si="10"/>
        <v>2.7800000000000002</v>
      </c>
      <c r="W28" s="77">
        <v>0.5</v>
      </c>
      <c r="X28" s="72">
        <v>0.5</v>
      </c>
      <c r="Y28" s="72">
        <v>4.7</v>
      </c>
      <c r="Z28" s="72">
        <v>2.5</v>
      </c>
      <c r="AA28" s="78"/>
      <c r="AB28" s="76">
        <f t="shared" si="12"/>
        <v>1.64</v>
      </c>
      <c r="AC28" s="77">
        <v>4.2</v>
      </c>
      <c r="AD28" s="72">
        <v>3.5</v>
      </c>
      <c r="AE28" s="72">
        <v>4</v>
      </c>
      <c r="AF28" s="72">
        <v>4.7</v>
      </c>
      <c r="AG28" s="78">
        <v>0.5</v>
      </c>
      <c r="AH28" s="76">
        <f t="shared" si="11"/>
        <v>3.38</v>
      </c>
      <c r="AI28" s="77">
        <v>5</v>
      </c>
      <c r="AJ28" s="72">
        <v>5</v>
      </c>
      <c r="AK28" s="72">
        <v>5</v>
      </c>
      <c r="AL28" s="72">
        <v>5</v>
      </c>
      <c r="AM28" s="78">
        <v>4</v>
      </c>
      <c r="AN28" s="76">
        <f t="shared" si="9"/>
        <v>4.8</v>
      </c>
      <c r="AO28" s="77">
        <v>4.9000000000000004</v>
      </c>
      <c r="AP28" s="72">
        <v>4.2</v>
      </c>
      <c r="AQ28" s="72">
        <v>5</v>
      </c>
      <c r="AR28" s="72">
        <v>4.0999999999999996</v>
      </c>
      <c r="AS28" s="78">
        <v>4.2</v>
      </c>
      <c r="AT28" s="76">
        <f t="shared" si="7"/>
        <v>4.4799999999999995</v>
      </c>
    </row>
    <row r="29" spans="2:46" s="80" customFormat="1" ht="16.5" thickTop="1" thickBot="1" x14ac:dyDescent="0.3">
      <c r="B29" s="72">
        <v>23</v>
      </c>
      <c r="C29" s="96">
        <v>83450432010</v>
      </c>
      <c r="D29" s="96" t="s">
        <v>119</v>
      </c>
      <c r="E29" s="81">
        <f t="shared" si="0"/>
        <v>2.31</v>
      </c>
      <c r="F29" s="82">
        <v>21</v>
      </c>
      <c r="G29" s="146">
        <f t="shared" si="1"/>
        <v>1.640625</v>
      </c>
      <c r="H29" s="162">
        <f t="shared" si="8"/>
        <v>3.2662499999999999</v>
      </c>
      <c r="I29" s="197"/>
      <c r="J29" s="197"/>
      <c r="K29" s="77">
        <v>3.2</v>
      </c>
      <c r="L29" s="72">
        <v>4</v>
      </c>
      <c r="M29" s="72">
        <v>4</v>
      </c>
      <c r="N29" s="72">
        <v>3.5</v>
      </c>
      <c r="O29" s="78">
        <v>3.5</v>
      </c>
      <c r="P29" s="76">
        <f t="shared" si="2"/>
        <v>3.6399999999999997</v>
      </c>
      <c r="Q29" s="77">
        <v>3.9</v>
      </c>
      <c r="R29" s="72">
        <v>3</v>
      </c>
      <c r="S29" s="72">
        <v>4.5999999999999996</v>
      </c>
      <c r="T29" s="72">
        <v>5</v>
      </c>
      <c r="U29" s="79">
        <v>4</v>
      </c>
      <c r="V29" s="76">
        <f t="shared" si="10"/>
        <v>4.0999999999999996</v>
      </c>
      <c r="W29" s="77">
        <v>4.5</v>
      </c>
      <c r="X29" s="72">
        <v>3</v>
      </c>
      <c r="Y29" s="72">
        <v>4.3</v>
      </c>
      <c r="Z29" s="72">
        <v>0.8</v>
      </c>
      <c r="AA29" s="78">
        <v>0.5</v>
      </c>
      <c r="AB29" s="76">
        <f t="shared" si="12"/>
        <v>2.62</v>
      </c>
      <c r="AC29" s="77">
        <v>4.3</v>
      </c>
      <c r="AD29" s="72">
        <v>4</v>
      </c>
      <c r="AE29" s="72">
        <v>4.5</v>
      </c>
      <c r="AF29" s="72">
        <v>5</v>
      </c>
      <c r="AG29" s="78">
        <v>4.5</v>
      </c>
      <c r="AH29" s="76">
        <f t="shared" si="11"/>
        <v>4.46</v>
      </c>
      <c r="AI29" s="77">
        <v>5</v>
      </c>
      <c r="AJ29" s="72">
        <v>5</v>
      </c>
      <c r="AK29" s="72">
        <v>5</v>
      </c>
      <c r="AL29" s="72">
        <v>5</v>
      </c>
      <c r="AM29" s="78">
        <v>5</v>
      </c>
      <c r="AN29" s="76">
        <f t="shared" si="9"/>
        <v>5</v>
      </c>
      <c r="AO29" s="77"/>
      <c r="AP29" s="72">
        <v>3.5</v>
      </c>
      <c r="AQ29" s="72">
        <v>3.4</v>
      </c>
      <c r="AR29" s="72"/>
      <c r="AS29" s="78">
        <v>3</v>
      </c>
      <c r="AT29" s="76">
        <f t="shared" si="7"/>
        <v>1.98</v>
      </c>
    </row>
    <row r="30" spans="2:46" s="80" customFormat="1" ht="16.5" thickTop="1" thickBot="1" x14ac:dyDescent="0.3">
      <c r="B30" s="72">
        <v>24</v>
      </c>
      <c r="C30" s="96">
        <v>83451092010</v>
      </c>
      <c r="D30" s="96" t="s">
        <v>120</v>
      </c>
      <c r="E30" s="81">
        <f t="shared" si="0"/>
        <v>2.3649999999999998</v>
      </c>
      <c r="F30" s="82">
        <v>16</v>
      </c>
      <c r="G30" s="146">
        <f t="shared" si="1"/>
        <v>1.25</v>
      </c>
      <c r="H30" s="162">
        <f t="shared" si="8"/>
        <v>3.1649999999999996</v>
      </c>
      <c r="I30" s="197"/>
      <c r="J30" s="197"/>
      <c r="K30" s="77">
        <v>3.5</v>
      </c>
      <c r="L30" s="72">
        <v>1.5</v>
      </c>
      <c r="M30" s="72">
        <v>5</v>
      </c>
      <c r="N30" s="72">
        <v>3.5</v>
      </c>
      <c r="O30" s="78">
        <v>3</v>
      </c>
      <c r="P30" s="76">
        <f t="shared" si="2"/>
        <v>3.3</v>
      </c>
      <c r="Q30" s="77">
        <v>3</v>
      </c>
      <c r="R30" s="72">
        <v>3.3</v>
      </c>
      <c r="S30" s="72">
        <v>3</v>
      </c>
      <c r="T30" s="72"/>
      <c r="U30" s="79">
        <v>3.8</v>
      </c>
      <c r="V30" s="76">
        <f t="shared" si="10"/>
        <v>2.62</v>
      </c>
      <c r="W30" s="77">
        <v>0.5</v>
      </c>
      <c r="X30" s="72">
        <v>0.5</v>
      </c>
      <c r="Y30" s="72">
        <v>4.7</v>
      </c>
      <c r="Z30" s="72">
        <v>2.5</v>
      </c>
      <c r="AA30" s="78"/>
      <c r="AB30" s="76">
        <f t="shared" si="12"/>
        <v>1.64</v>
      </c>
      <c r="AC30" s="77">
        <v>4.2</v>
      </c>
      <c r="AD30" s="72">
        <v>3.5</v>
      </c>
      <c r="AE30" s="72">
        <v>4</v>
      </c>
      <c r="AF30" s="72">
        <v>4.7</v>
      </c>
      <c r="AG30" s="78"/>
      <c r="AH30" s="76">
        <f t="shared" si="11"/>
        <v>3.28</v>
      </c>
      <c r="AI30" s="77">
        <v>3</v>
      </c>
      <c r="AJ30" s="72">
        <v>5</v>
      </c>
      <c r="AK30" s="72">
        <v>4</v>
      </c>
      <c r="AL30" s="72">
        <v>5</v>
      </c>
      <c r="AM30" s="78">
        <v>5</v>
      </c>
      <c r="AN30" s="76">
        <f t="shared" si="9"/>
        <v>4.4000000000000004</v>
      </c>
      <c r="AO30" s="77">
        <v>4.9000000000000004</v>
      </c>
      <c r="AP30" s="72">
        <v>4.2</v>
      </c>
      <c r="AQ30" s="72">
        <v>5</v>
      </c>
      <c r="AR30" s="72">
        <v>4.0999999999999996</v>
      </c>
      <c r="AS30" s="78">
        <v>4.2</v>
      </c>
      <c r="AT30" s="76">
        <f t="shared" ref="AT30:AT49" si="13">(AS30+AR30+AQ30+AP30+AO30)/5</f>
        <v>4.4799999999999995</v>
      </c>
    </row>
    <row r="31" spans="2:46" ht="16.5" thickTop="1" thickBot="1" x14ac:dyDescent="0.3">
      <c r="B31" s="1">
        <v>25</v>
      </c>
      <c r="C31" s="3"/>
      <c r="D31" s="6"/>
      <c r="E31" s="12">
        <f t="shared" si="0"/>
        <v>0</v>
      </c>
      <c r="F31" s="14"/>
      <c r="G31" s="100">
        <f t="shared" si="1"/>
        <v>0</v>
      </c>
      <c r="H31" s="161">
        <v>0</v>
      </c>
      <c r="I31" s="203"/>
      <c r="J31" s="203"/>
      <c r="K31" s="2"/>
      <c r="L31" s="1"/>
      <c r="M31" s="1"/>
      <c r="N31" s="1"/>
      <c r="O31" s="5"/>
      <c r="P31" s="22">
        <f t="shared" si="2"/>
        <v>0</v>
      </c>
      <c r="Q31" s="2"/>
      <c r="R31" s="1"/>
      <c r="S31" s="1"/>
      <c r="T31" s="1"/>
      <c r="U31" s="23"/>
      <c r="V31" s="22">
        <f t="shared" si="10"/>
        <v>0</v>
      </c>
      <c r="W31" s="2"/>
      <c r="X31" s="1"/>
      <c r="Y31" s="1"/>
      <c r="Z31" s="1"/>
      <c r="AA31" s="5"/>
      <c r="AB31" s="22">
        <f t="shared" si="12"/>
        <v>0</v>
      </c>
      <c r="AC31" s="2"/>
      <c r="AD31" s="1"/>
      <c r="AE31" s="1"/>
      <c r="AF31" s="1"/>
      <c r="AG31" s="5"/>
      <c r="AH31" s="22">
        <f t="shared" si="11"/>
        <v>0</v>
      </c>
      <c r="AI31" s="2"/>
      <c r="AJ31" s="1"/>
      <c r="AK31" s="1"/>
      <c r="AL31" s="1"/>
      <c r="AM31" s="5"/>
      <c r="AN31" s="22">
        <f t="shared" si="9"/>
        <v>0</v>
      </c>
      <c r="AO31" s="2"/>
      <c r="AP31" s="1"/>
      <c r="AQ31" s="1"/>
      <c r="AR31" s="1"/>
      <c r="AS31" s="5"/>
      <c r="AT31" s="22">
        <f t="shared" si="13"/>
        <v>0</v>
      </c>
    </row>
    <row r="32" spans="2:46" ht="16.5" thickTop="1" thickBot="1" x14ac:dyDescent="0.3">
      <c r="B32" s="1">
        <v>26</v>
      </c>
      <c r="C32" s="3"/>
      <c r="D32" s="6"/>
      <c r="E32" s="12">
        <f t="shared" si="0"/>
        <v>0</v>
      </c>
      <c r="F32" s="17"/>
      <c r="G32" s="100">
        <f t="shared" si="1"/>
        <v>0</v>
      </c>
      <c r="H32" s="161">
        <v>0</v>
      </c>
      <c r="I32" s="203"/>
      <c r="J32" s="203"/>
      <c r="K32" s="2"/>
      <c r="L32" s="1"/>
      <c r="M32" s="1"/>
      <c r="N32" s="1"/>
      <c r="O32" s="5"/>
      <c r="P32" s="22">
        <f t="shared" si="2"/>
        <v>0</v>
      </c>
      <c r="Q32" s="2"/>
      <c r="R32" s="1"/>
      <c r="S32" s="1"/>
      <c r="T32" s="1"/>
      <c r="U32" s="23"/>
      <c r="V32" s="22">
        <f t="shared" si="10"/>
        <v>0</v>
      </c>
      <c r="W32" s="2"/>
      <c r="X32" s="1"/>
      <c r="Y32" s="1"/>
      <c r="Z32" s="1"/>
      <c r="AA32" s="5"/>
      <c r="AB32" s="22">
        <f t="shared" si="12"/>
        <v>0</v>
      </c>
      <c r="AC32" s="2"/>
      <c r="AD32" s="1"/>
      <c r="AE32" s="1"/>
      <c r="AF32" s="1"/>
      <c r="AG32" s="5"/>
      <c r="AH32" s="22">
        <f t="shared" si="11"/>
        <v>0</v>
      </c>
      <c r="AI32" s="2"/>
      <c r="AJ32" s="1"/>
      <c r="AK32" s="1"/>
      <c r="AL32" s="1"/>
      <c r="AM32" s="5"/>
      <c r="AN32" s="22">
        <f t="shared" si="9"/>
        <v>0</v>
      </c>
      <c r="AO32" s="2"/>
      <c r="AP32" s="1"/>
      <c r="AQ32" s="1"/>
      <c r="AR32" s="1"/>
      <c r="AS32" s="5"/>
      <c r="AT32" s="22">
        <f t="shared" si="13"/>
        <v>0</v>
      </c>
    </row>
    <row r="33" spans="2:46" ht="16.5" thickTop="1" thickBot="1" x14ac:dyDescent="0.3">
      <c r="B33" s="1">
        <v>27</v>
      </c>
      <c r="C33" s="3"/>
      <c r="D33" s="6"/>
      <c r="E33" s="12">
        <f t="shared" si="0"/>
        <v>0</v>
      </c>
      <c r="F33" s="19"/>
      <c r="G33" s="100">
        <f t="shared" si="1"/>
        <v>0</v>
      </c>
      <c r="H33" s="161">
        <v>0</v>
      </c>
      <c r="I33" s="203"/>
      <c r="J33" s="203"/>
      <c r="K33" s="2"/>
      <c r="L33" s="1"/>
      <c r="M33" s="1"/>
      <c r="N33" s="1"/>
      <c r="O33" s="5"/>
      <c r="P33" s="22">
        <f t="shared" si="2"/>
        <v>0</v>
      </c>
      <c r="Q33" s="2"/>
      <c r="R33" s="1"/>
      <c r="S33" s="1"/>
      <c r="T33" s="1"/>
      <c r="U33" s="23"/>
      <c r="V33" s="22">
        <f t="shared" si="10"/>
        <v>0</v>
      </c>
      <c r="W33" s="2"/>
      <c r="X33" s="1"/>
      <c r="Y33" s="1"/>
      <c r="Z33" s="1"/>
      <c r="AA33" s="5"/>
      <c r="AB33" s="22">
        <f t="shared" si="12"/>
        <v>0</v>
      </c>
      <c r="AC33" s="2"/>
      <c r="AD33" s="1"/>
      <c r="AE33" s="1"/>
      <c r="AF33" s="1"/>
      <c r="AG33" s="5"/>
      <c r="AH33" s="22">
        <f t="shared" si="11"/>
        <v>0</v>
      </c>
      <c r="AI33" s="2"/>
      <c r="AJ33" s="1"/>
      <c r="AK33" s="1"/>
      <c r="AL33" s="1"/>
      <c r="AM33" s="5"/>
      <c r="AN33" s="22">
        <f t="shared" si="9"/>
        <v>0</v>
      </c>
      <c r="AO33" s="2"/>
      <c r="AP33" s="1"/>
      <c r="AQ33" s="1"/>
      <c r="AR33" s="1"/>
      <c r="AS33" s="5"/>
      <c r="AT33" s="22">
        <f t="shared" si="13"/>
        <v>0</v>
      </c>
    </row>
    <row r="34" spans="2:46" ht="16.5" thickTop="1" thickBot="1" x14ac:dyDescent="0.3">
      <c r="B34" s="1">
        <v>28</v>
      </c>
      <c r="C34" s="3"/>
      <c r="D34" s="6"/>
      <c r="E34" s="12">
        <f t="shared" si="0"/>
        <v>0</v>
      </c>
      <c r="F34" s="17"/>
      <c r="G34" s="100">
        <f t="shared" si="1"/>
        <v>0</v>
      </c>
      <c r="H34" s="161">
        <v>0</v>
      </c>
      <c r="I34" s="203"/>
      <c r="J34" s="203"/>
      <c r="K34" s="2"/>
      <c r="L34" s="1"/>
      <c r="M34" s="1"/>
      <c r="N34" s="1"/>
      <c r="O34" s="5"/>
      <c r="P34" s="22">
        <f t="shared" si="2"/>
        <v>0</v>
      </c>
      <c r="Q34" s="2"/>
      <c r="R34" s="1"/>
      <c r="S34" s="1"/>
      <c r="T34" s="1"/>
      <c r="U34" s="23"/>
      <c r="V34" s="22">
        <f t="shared" si="10"/>
        <v>0</v>
      </c>
      <c r="W34" s="2"/>
      <c r="X34" s="1"/>
      <c r="Y34" s="1"/>
      <c r="Z34" s="1"/>
      <c r="AA34" s="5"/>
      <c r="AB34" s="22">
        <f t="shared" si="12"/>
        <v>0</v>
      </c>
      <c r="AC34" s="2"/>
      <c r="AD34" s="1"/>
      <c r="AE34" s="1"/>
      <c r="AF34" s="1"/>
      <c r="AG34" s="5"/>
      <c r="AH34" s="22">
        <f t="shared" si="11"/>
        <v>0</v>
      </c>
      <c r="AI34" s="2"/>
      <c r="AJ34" s="1"/>
      <c r="AK34" s="1"/>
      <c r="AL34" s="1"/>
      <c r="AM34" s="5"/>
      <c r="AN34" s="22">
        <f t="shared" si="9"/>
        <v>0</v>
      </c>
      <c r="AO34" s="2"/>
      <c r="AP34" s="1"/>
      <c r="AQ34" s="1"/>
      <c r="AR34" s="1"/>
      <c r="AS34" s="5"/>
      <c r="AT34" s="22">
        <f t="shared" si="13"/>
        <v>0</v>
      </c>
    </row>
    <row r="35" spans="2:46" ht="16.5" thickTop="1" thickBot="1" x14ac:dyDescent="0.3">
      <c r="B35" s="1">
        <v>29</v>
      </c>
      <c r="C35" s="3"/>
      <c r="D35" s="6"/>
      <c r="E35" s="12">
        <f t="shared" si="0"/>
        <v>0</v>
      </c>
      <c r="F35" s="19"/>
      <c r="G35" s="100">
        <f t="shared" si="1"/>
        <v>0</v>
      </c>
      <c r="H35" s="161">
        <v>0</v>
      </c>
      <c r="I35" s="203"/>
      <c r="J35" s="203"/>
      <c r="K35" s="2"/>
      <c r="L35" s="1"/>
      <c r="M35" s="1"/>
      <c r="N35" s="1"/>
      <c r="O35" s="5"/>
      <c r="P35" s="22">
        <f t="shared" ref="P35:P49" si="14">(K35+L35+M35+N35+O35)/5</f>
        <v>0</v>
      </c>
      <c r="Q35" s="2"/>
      <c r="R35" s="1"/>
      <c r="S35" s="1"/>
      <c r="T35" s="1"/>
      <c r="U35" s="23"/>
      <c r="V35" s="22">
        <f t="shared" si="10"/>
        <v>0</v>
      </c>
      <c r="W35" s="2"/>
      <c r="X35" s="1"/>
      <c r="Y35" s="1"/>
      <c r="Z35" s="1"/>
      <c r="AA35" s="5"/>
      <c r="AB35" s="22">
        <f t="shared" si="12"/>
        <v>0</v>
      </c>
      <c r="AC35" s="2"/>
      <c r="AD35" s="1"/>
      <c r="AE35" s="1"/>
      <c r="AF35" s="1"/>
      <c r="AG35" s="5"/>
      <c r="AH35" s="22">
        <f t="shared" si="11"/>
        <v>0</v>
      </c>
      <c r="AI35" s="2"/>
      <c r="AJ35" s="1"/>
      <c r="AK35" s="1"/>
      <c r="AL35" s="1"/>
      <c r="AM35" s="5"/>
      <c r="AN35" s="22">
        <f t="shared" si="9"/>
        <v>0</v>
      </c>
      <c r="AO35" s="2"/>
      <c r="AP35" s="1"/>
      <c r="AQ35" s="1"/>
      <c r="AR35" s="1"/>
      <c r="AS35" s="5"/>
      <c r="AT35" s="22">
        <f t="shared" si="13"/>
        <v>0</v>
      </c>
    </row>
    <row r="36" spans="2:46" ht="16.5" thickTop="1" thickBot="1" x14ac:dyDescent="0.3">
      <c r="B36" s="1">
        <v>30</v>
      </c>
      <c r="C36" s="3"/>
      <c r="D36" s="6"/>
      <c r="E36" s="12">
        <f t="shared" si="0"/>
        <v>0</v>
      </c>
      <c r="F36" s="17"/>
      <c r="G36" s="100">
        <f t="shared" si="1"/>
        <v>0</v>
      </c>
      <c r="H36" s="161">
        <v>0</v>
      </c>
      <c r="I36" s="203"/>
      <c r="J36" s="203"/>
      <c r="K36" s="2"/>
      <c r="L36" s="1"/>
      <c r="M36" s="1"/>
      <c r="N36" s="1"/>
      <c r="O36" s="5"/>
      <c r="P36" s="22">
        <f t="shared" si="14"/>
        <v>0</v>
      </c>
      <c r="Q36" s="2"/>
      <c r="R36" s="1"/>
      <c r="S36" s="1"/>
      <c r="T36" s="1"/>
      <c r="U36" s="23"/>
      <c r="V36" s="22">
        <f t="shared" si="10"/>
        <v>0</v>
      </c>
      <c r="W36" s="2"/>
      <c r="X36" s="1"/>
      <c r="Y36" s="1"/>
      <c r="Z36" s="1"/>
      <c r="AA36" s="5"/>
      <c r="AB36" s="22">
        <f t="shared" si="12"/>
        <v>0</v>
      </c>
      <c r="AC36" s="2"/>
      <c r="AD36" s="1"/>
      <c r="AE36" s="1"/>
      <c r="AF36" s="1"/>
      <c r="AG36" s="5"/>
      <c r="AH36" s="22">
        <f t="shared" si="11"/>
        <v>0</v>
      </c>
      <c r="AI36" s="2"/>
      <c r="AJ36" s="1"/>
      <c r="AK36" s="1"/>
      <c r="AL36" s="1"/>
      <c r="AM36" s="5"/>
      <c r="AN36" s="22">
        <f t="shared" si="9"/>
        <v>0</v>
      </c>
      <c r="AO36" s="2"/>
      <c r="AP36" s="1"/>
      <c r="AQ36" s="1"/>
      <c r="AR36" s="1"/>
      <c r="AS36" s="5"/>
      <c r="AT36" s="22">
        <f t="shared" si="13"/>
        <v>0</v>
      </c>
    </row>
    <row r="37" spans="2:46" ht="16.5" thickTop="1" thickBot="1" x14ac:dyDescent="0.3">
      <c r="B37" s="1">
        <v>31</v>
      </c>
      <c r="C37" s="3"/>
      <c r="D37" s="6"/>
      <c r="E37" s="12">
        <f t="shared" si="0"/>
        <v>0</v>
      </c>
      <c r="F37" s="19"/>
      <c r="G37" s="100">
        <f t="shared" si="1"/>
        <v>0</v>
      </c>
      <c r="H37" s="161">
        <v>0</v>
      </c>
      <c r="I37" s="203"/>
      <c r="J37" s="203"/>
      <c r="K37" s="2"/>
      <c r="L37" s="1"/>
      <c r="M37" s="1"/>
      <c r="N37" s="1"/>
      <c r="O37" s="5"/>
      <c r="P37" s="22">
        <f t="shared" si="14"/>
        <v>0</v>
      </c>
      <c r="Q37" s="2"/>
      <c r="R37" s="1"/>
      <c r="S37" s="1"/>
      <c r="T37" s="1"/>
      <c r="U37" s="23"/>
      <c r="V37" s="22">
        <f t="shared" si="10"/>
        <v>0</v>
      </c>
      <c r="W37" s="2"/>
      <c r="X37" s="1"/>
      <c r="Y37" s="1"/>
      <c r="Z37" s="1"/>
      <c r="AA37" s="5"/>
      <c r="AB37" s="22">
        <f t="shared" si="12"/>
        <v>0</v>
      </c>
      <c r="AC37" s="2"/>
      <c r="AD37" s="1"/>
      <c r="AE37" s="1"/>
      <c r="AF37" s="1"/>
      <c r="AG37" s="5"/>
      <c r="AH37" s="22">
        <f t="shared" si="11"/>
        <v>0</v>
      </c>
      <c r="AI37" s="2"/>
      <c r="AJ37" s="1"/>
      <c r="AK37" s="1"/>
      <c r="AL37" s="1"/>
      <c r="AM37" s="5"/>
      <c r="AN37" s="22">
        <f t="shared" si="9"/>
        <v>0</v>
      </c>
      <c r="AO37" s="2"/>
      <c r="AP37" s="1"/>
      <c r="AQ37" s="1"/>
      <c r="AR37" s="1"/>
      <c r="AS37" s="5"/>
      <c r="AT37" s="22">
        <f t="shared" si="13"/>
        <v>0</v>
      </c>
    </row>
    <row r="38" spans="2:46" ht="16.5" thickTop="1" thickBot="1" x14ac:dyDescent="0.3">
      <c r="B38" s="1">
        <v>32</v>
      </c>
      <c r="C38" s="3"/>
      <c r="D38" s="6"/>
      <c r="E38" s="12">
        <f t="shared" si="0"/>
        <v>0</v>
      </c>
      <c r="F38" s="17"/>
      <c r="G38" s="100">
        <f t="shared" si="1"/>
        <v>0</v>
      </c>
      <c r="H38" s="161">
        <v>0</v>
      </c>
      <c r="I38" s="203"/>
      <c r="J38" s="203"/>
      <c r="K38" s="2"/>
      <c r="L38" s="1"/>
      <c r="M38" s="1"/>
      <c r="N38" s="1"/>
      <c r="O38" s="5"/>
      <c r="P38" s="22">
        <f t="shared" si="14"/>
        <v>0</v>
      </c>
      <c r="Q38" s="2"/>
      <c r="R38" s="1"/>
      <c r="S38" s="1"/>
      <c r="T38" s="1"/>
      <c r="U38" s="23"/>
      <c r="V38" s="22">
        <f t="shared" si="10"/>
        <v>0</v>
      </c>
      <c r="W38" s="2"/>
      <c r="X38" s="1"/>
      <c r="Y38" s="1"/>
      <c r="Z38" s="1"/>
      <c r="AA38" s="5"/>
      <c r="AB38" s="22">
        <f t="shared" si="12"/>
        <v>0</v>
      </c>
      <c r="AC38" s="2"/>
      <c r="AD38" s="1"/>
      <c r="AE38" s="1"/>
      <c r="AF38" s="1"/>
      <c r="AG38" s="5"/>
      <c r="AH38" s="22">
        <f t="shared" si="11"/>
        <v>0</v>
      </c>
      <c r="AI38" s="2"/>
      <c r="AJ38" s="1"/>
      <c r="AK38" s="1"/>
      <c r="AL38" s="1"/>
      <c r="AM38" s="5"/>
      <c r="AN38" s="22">
        <f t="shared" si="9"/>
        <v>0</v>
      </c>
      <c r="AO38" s="2"/>
      <c r="AP38" s="1"/>
      <c r="AQ38" s="1"/>
      <c r="AR38" s="1"/>
      <c r="AS38" s="5"/>
      <c r="AT38" s="22">
        <f t="shared" si="13"/>
        <v>0</v>
      </c>
    </row>
    <row r="39" spans="2:46" ht="16.5" thickTop="1" thickBot="1" x14ac:dyDescent="0.3">
      <c r="B39" s="1">
        <v>33</v>
      </c>
      <c r="C39" s="3"/>
      <c r="D39" s="6"/>
      <c r="E39" s="12">
        <f t="shared" si="0"/>
        <v>0</v>
      </c>
      <c r="F39" s="19"/>
      <c r="G39" s="100">
        <f t="shared" si="1"/>
        <v>0</v>
      </c>
      <c r="H39" s="161">
        <v>0</v>
      </c>
      <c r="I39" s="203"/>
      <c r="J39" s="203"/>
      <c r="K39" s="2"/>
      <c r="L39" s="1"/>
      <c r="M39" s="1"/>
      <c r="N39" s="1"/>
      <c r="O39" s="5"/>
      <c r="P39" s="22">
        <f t="shared" si="14"/>
        <v>0</v>
      </c>
      <c r="Q39" s="2"/>
      <c r="R39" s="1"/>
      <c r="S39" s="1"/>
      <c r="T39" s="1"/>
      <c r="U39" s="23"/>
      <c r="V39" s="22">
        <f t="shared" si="10"/>
        <v>0</v>
      </c>
      <c r="W39" s="2"/>
      <c r="X39" s="1"/>
      <c r="Y39" s="1"/>
      <c r="Z39" s="1"/>
      <c r="AA39" s="5"/>
      <c r="AB39" s="22">
        <f t="shared" si="12"/>
        <v>0</v>
      </c>
      <c r="AC39" s="2"/>
      <c r="AD39" s="1"/>
      <c r="AE39" s="1"/>
      <c r="AF39" s="1"/>
      <c r="AG39" s="5"/>
      <c r="AH39" s="22">
        <f t="shared" si="11"/>
        <v>0</v>
      </c>
      <c r="AI39" s="2"/>
      <c r="AJ39" s="1"/>
      <c r="AK39" s="1"/>
      <c r="AL39" s="1"/>
      <c r="AM39" s="5"/>
      <c r="AN39" s="22">
        <f t="shared" si="9"/>
        <v>0</v>
      </c>
      <c r="AO39" s="2"/>
      <c r="AP39" s="1"/>
      <c r="AQ39" s="1"/>
      <c r="AR39" s="1"/>
      <c r="AS39" s="5"/>
      <c r="AT39" s="22">
        <f t="shared" si="13"/>
        <v>0</v>
      </c>
    </row>
    <row r="40" spans="2:46" s="102" customFormat="1" ht="16.5" thickTop="1" thickBot="1" x14ac:dyDescent="0.3">
      <c r="B40" s="101">
        <v>34</v>
      </c>
      <c r="C40" s="3"/>
      <c r="D40" s="6"/>
      <c r="E40" s="103">
        <f>(P40*0.15+V40*0.1+AB40*0.1+AH40*0.1+AN40*0.05+AT40*0.2)</f>
        <v>2.4289999999999998</v>
      </c>
      <c r="F40" s="104"/>
      <c r="G40" s="105">
        <f t="shared" si="1"/>
        <v>0</v>
      </c>
      <c r="H40" s="161">
        <v>0</v>
      </c>
      <c r="I40" s="210"/>
      <c r="J40" s="210"/>
      <c r="K40" s="106">
        <v>3.8</v>
      </c>
      <c r="L40" s="107">
        <v>4.3</v>
      </c>
      <c r="M40" s="107">
        <v>3</v>
      </c>
      <c r="N40" s="107">
        <v>3.7</v>
      </c>
      <c r="O40" s="107">
        <v>4.5</v>
      </c>
      <c r="P40" s="108">
        <f t="shared" si="14"/>
        <v>3.8600000000000003</v>
      </c>
      <c r="Q40" s="106">
        <v>4.5</v>
      </c>
      <c r="R40" s="107">
        <v>3.3</v>
      </c>
      <c r="S40" s="107">
        <v>4.3</v>
      </c>
      <c r="T40" s="107">
        <v>0</v>
      </c>
      <c r="U40" s="107">
        <v>4.2</v>
      </c>
      <c r="V40" s="108">
        <f t="shared" si="10"/>
        <v>3.2600000000000002</v>
      </c>
      <c r="W40" s="106">
        <v>0.8</v>
      </c>
      <c r="X40" s="107">
        <v>5</v>
      </c>
      <c r="Y40" s="107"/>
      <c r="Z40" s="107">
        <v>0.5</v>
      </c>
      <c r="AA40" s="107">
        <v>1</v>
      </c>
      <c r="AB40" s="108">
        <f t="shared" si="12"/>
        <v>1.46</v>
      </c>
      <c r="AC40" s="106">
        <v>5</v>
      </c>
      <c r="AD40" s="107">
        <v>4</v>
      </c>
      <c r="AE40" s="107">
        <v>4.5</v>
      </c>
      <c r="AF40" s="107">
        <v>2.5</v>
      </c>
      <c r="AG40" s="107">
        <v>4.8</v>
      </c>
      <c r="AH40" s="108">
        <f t="shared" si="11"/>
        <v>4.16</v>
      </c>
      <c r="AI40" s="106">
        <v>5</v>
      </c>
      <c r="AJ40" s="107">
        <v>3.5</v>
      </c>
      <c r="AK40" s="107">
        <v>5</v>
      </c>
      <c r="AL40" s="107">
        <v>4.5</v>
      </c>
      <c r="AM40" s="107">
        <v>5</v>
      </c>
      <c r="AN40" s="108">
        <f t="shared" si="9"/>
        <v>4.5999999999999996</v>
      </c>
      <c r="AO40" s="106">
        <v>4.4000000000000004</v>
      </c>
      <c r="AP40" s="107">
        <v>4</v>
      </c>
      <c r="AQ40" s="107">
        <v>3.3</v>
      </c>
      <c r="AR40" s="107">
        <v>4.0999999999999996</v>
      </c>
      <c r="AS40" s="107">
        <v>2.5</v>
      </c>
      <c r="AT40" s="108">
        <f t="shared" si="13"/>
        <v>3.6599999999999993</v>
      </c>
    </row>
    <row r="41" spans="2:46" s="102" customFormat="1" ht="16.5" thickTop="1" thickBot="1" x14ac:dyDescent="0.3">
      <c r="B41" s="101">
        <v>35</v>
      </c>
      <c r="C41" s="3"/>
      <c r="D41" s="6"/>
      <c r="E41" s="103" t="e">
        <f t="shared" si="0"/>
        <v>#VALUE!</v>
      </c>
      <c r="F41" s="109"/>
      <c r="G41" s="105">
        <f t="shared" si="1"/>
        <v>0</v>
      </c>
      <c r="H41" s="161">
        <v>0</v>
      </c>
      <c r="I41" s="210"/>
      <c r="J41" s="210"/>
      <c r="K41" s="110" t="s">
        <v>61</v>
      </c>
      <c r="L41" s="110" t="s">
        <v>62</v>
      </c>
      <c r="M41" s="110" t="s">
        <v>63</v>
      </c>
      <c r="N41" s="110" t="s">
        <v>64</v>
      </c>
      <c r="O41" s="110" t="s">
        <v>65</v>
      </c>
      <c r="P41" s="108" t="e">
        <f t="shared" si="14"/>
        <v>#VALUE!</v>
      </c>
      <c r="Q41" s="110" t="s">
        <v>66</v>
      </c>
      <c r="R41" s="110" t="s">
        <v>67</v>
      </c>
      <c r="S41" s="110" t="s">
        <v>68</v>
      </c>
      <c r="T41" s="101"/>
      <c r="U41" s="111"/>
      <c r="V41" s="108" t="e">
        <f t="shared" si="10"/>
        <v>#VALUE!</v>
      </c>
      <c r="W41" s="110" t="s">
        <v>69</v>
      </c>
      <c r="X41" s="110" t="s">
        <v>70</v>
      </c>
      <c r="Y41" s="110" t="s">
        <v>71</v>
      </c>
      <c r="Z41" s="101"/>
      <c r="AA41" s="112"/>
      <c r="AB41" s="108" t="e">
        <f t="shared" si="12"/>
        <v>#VALUE!</v>
      </c>
      <c r="AC41" s="110" t="s">
        <v>63</v>
      </c>
      <c r="AD41" s="110" t="s">
        <v>72</v>
      </c>
      <c r="AE41" s="110" t="s">
        <v>73</v>
      </c>
      <c r="AF41" s="110" t="s">
        <v>74</v>
      </c>
      <c r="AG41" s="112"/>
      <c r="AH41" s="108" t="e">
        <f t="shared" si="11"/>
        <v>#VALUE!</v>
      </c>
      <c r="AI41" s="110">
        <v>3.5</v>
      </c>
      <c r="AJ41" s="110">
        <v>3.5</v>
      </c>
      <c r="AK41" s="110" t="s">
        <v>79</v>
      </c>
      <c r="AL41" s="110" t="s">
        <v>80</v>
      </c>
      <c r="AM41" s="110" t="s">
        <v>81</v>
      </c>
      <c r="AN41" s="108" t="e">
        <f t="shared" si="9"/>
        <v>#VALUE!</v>
      </c>
      <c r="AO41" s="110" t="s">
        <v>75</v>
      </c>
      <c r="AP41" s="110" t="s">
        <v>63</v>
      </c>
      <c r="AQ41" s="110" t="s">
        <v>76</v>
      </c>
      <c r="AR41" s="110" t="s">
        <v>77</v>
      </c>
      <c r="AS41" s="110" t="s">
        <v>78</v>
      </c>
      <c r="AT41" s="108" t="e">
        <f t="shared" si="13"/>
        <v>#VALUE!</v>
      </c>
    </row>
    <row r="42" spans="2:46" s="102" customFormat="1" ht="16.5" thickTop="1" thickBot="1" x14ac:dyDescent="0.3">
      <c r="B42" s="101">
        <v>36</v>
      </c>
      <c r="C42" s="3"/>
      <c r="D42" s="6"/>
      <c r="E42" s="103" t="e">
        <f t="shared" si="0"/>
        <v>#VALUE!</v>
      </c>
      <c r="F42" s="104"/>
      <c r="G42" s="105">
        <f t="shared" si="1"/>
        <v>0</v>
      </c>
      <c r="H42" s="161">
        <v>0</v>
      </c>
      <c r="I42" s="210"/>
      <c r="J42" s="210"/>
      <c r="K42" s="113" t="s">
        <v>82</v>
      </c>
      <c r="L42" s="113" t="s">
        <v>83</v>
      </c>
      <c r="M42" s="113" t="s">
        <v>84</v>
      </c>
      <c r="N42" s="113" t="s">
        <v>84</v>
      </c>
      <c r="O42" s="113" t="s">
        <v>85</v>
      </c>
      <c r="P42" s="108" t="e">
        <f t="shared" si="14"/>
        <v>#VALUE!</v>
      </c>
      <c r="Q42" s="113" t="s">
        <v>86</v>
      </c>
      <c r="R42" s="113" t="s">
        <v>87</v>
      </c>
      <c r="S42" s="113" t="s">
        <v>88</v>
      </c>
      <c r="T42" s="113"/>
      <c r="U42" s="113" t="s">
        <v>84</v>
      </c>
      <c r="V42" s="108" t="e">
        <f t="shared" si="10"/>
        <v>#VALUE!</v>
      </c>
      <c r="W42" s="113" t="s">
        <v>89</v>
      </c>
      <c r="X42" s="113" t="s">
        <v>90</v>
      </c>
      <c r="Y42" s="114"/>
      <c r="Z42" s="113"/>
      <c r="AA42" s="113" t="s">
        <v>91</v>
      </c>
      <c r="AB42" s="108" t="e">
        <f t="shared" si="12"/>
        <v>#VALUE!</v>
      </c>
      <c r="AC42" s="113" t="s">
        <v>89</v>
      </c>
      <c r="AD42" s="113" t="s">
        <v>92</v>
      </c>
      <c r="AE42" s="113" t="s">
        <v>93</v>
      </c>
      <c r="AF42" s="113" t="s">
        <v>92</v>
      </c>
      <c r="AG42" s="112"/>
      <c r="AH42" s="108" t="e">
        <f t="shared" si="11"/>
        <v>#VALUE!</v>
      </c>
      <c r="AI42" s="113" t="s">
        <v>92</v>
      </c>
      <c r="AJ42" s="113" t="s">
        <v>84</v>
      </c>
      <c r="AK42" s="113" t="s">
        <v>93</v>
      </c>
      <c r="AL42" s="113"/>
      <c r="AM42" s="113" t="s">
        <v>93</v>
      </c>
      <c r="AN42" s="108" t="e">
        <f t="shared" si="9"/>
        <v>#VALUE!</v>
      </c>
      <c r="AO42" s="113" t="s">
        <v>89</v>
      </c>
      <c r="AP42" s="113" t="s">
        <v>94</v>
      </c>
      <c r="AQ42" s="113" t="s">
        <v>84</v>
      </c>
      <c r="AR42" s="113" t="s">
        <v>95</v>
      </c>
      <c r="AS42" s="112"/>
      <c r="AT42" s="108" t="e">
        <f t="shared" si="13"/>
        <v>#VALUE!</v>
      </c>
    </row>
    <row r="43" spans="2:46" s="102" customFormat="1" ht="18.75" thickTop="1" thickBot="1" x14ac:dyDescent="0.3">
      <c r="B43" s="101">
        <v>37</v>
      </c>
      <c r="C43" s="3"/>
      <c r="D43" s="6"/>
      <c r="E43" s="103" t="e">
        <f t="shared" si="0"/>
        <v>#VALUE!</v>
      </c>
      <c r="F43" s="109"/>
      <c r="G43" s="105">
        <f t="shared" si="1"/>
        <v>0</v>
      </c>
      <c r="H43" s="161">
        <v>0</v>
      </c>
      <c r="I43" s="210"/>
      <c r="J43" s="210"/>
      <c r="K43" s="115">
        <v>35</v>
      </c>
      <c r="L43" s="115">
        <v>41</v>
      </c>
      <c r="M43" s="115">
        <v>40</v>
      </c>
      <c r="N43" s="115">
        <v>45</v>
      </c>
      <c r="O43" s="115">
        <v>34</v>
      </c>
      <c r="P43" s="108">
        <f t="shared" si="14"/>
        <v>39</v>
      </c>
      <c r="Q43" s="115">
        <v>37</v>
      </c>
      <c r="R43" s="115">
        <v>35</v>
      </c>
      <c r="S43" s="115">
        <v>4.88</v>
      </c>
      <c r="T43" s="115"/>
      <c r="U43" s="115">
        <v>46</v>
      </c>
      <c r="V43" s="108">
        <f t="shared" si="10"/>
        <v>24.576000000000001</v>
      </c>
      <c r="W43" s="115" t="s">
        <v>59</v>
      </c>
      <c r="X43" s="115">
        <v>35</v>
      </c>
      <c r="Y43" s="115"/>
      <c r="Z43" s="115" t="s">
        <v>60</v>
      </c>
      <c r="AA43" s="115">
        <v>10</v>
      </c>
      <c r="AB43" s="108" t="e">
        <f t="shared" si="12"/>
        <v>#VALUE!</v>
      </c>
      <c r="AC43" s="115">
        <v>50</v>
      </c>
      <c r="AD43" s="115">
        <v>40</v>
      </c>
      <c r="AE43" s="115">
        <v>45</v>
      </c>
      <c r="AF43" s="115">
        <v>25</v>
      </c>
      <c r="AG43" s="115">
        <v>48</v>
      </c>
      <c r="AH43" s="108">
        <f t="shared" si="11"/>
        <v>41.6</v>
      </c>
      <c r="AI43" s="115">
        <v>50</v>
      </c>
      <c r="AJ43" s="115">
        <v>40</v>
      </c>
      <c r="AK43" s="115">
        <v>50</v>
      </c>
      <c r="AL43" s="115">
        <v>50</v>
      </c>
      <c r="AM43" s="115">
        <v>50</v>
      </c>
      <c r="AN43" s="108">
        <f t="shared" si="9"/>
        <v>48</v>
      </c>
      <c r="AO43" s="115">
        <v>44</v>
      </c>
      <c r="AP43" s="115">
        <v>40</v>
      </c>
      <c r="AQ43" s="115">
        <v>33</v>
      </c>
      <c r="AR43" s="115">
        <v>41</v>
      </c>
      <c r="AS43" s="115">
        <v>25</v>
      </c>
      <c r="AT43" s="108">
        <f t="shared" si="13"/>
        <v>36.6</v>
      </c>
    </row>
    <row r="44" spans="2:46" ht="18.75" thickTop="1" thickBot="1" x14ac:dyDescent="0.3">
      <c r="B44" s="1">
        <v>38</v>
      </c>
      <c r="C44" s="3"/>
      <c r="D44" s="6"/>
      <c r="E44" s="12" t="e">
        <f t="shared" si="0"/>
        <v>#VALUE!</v>
      </c>
      <c r="F44" s="17"/>
      <c r="G44" s="100">
        <f t="shared" si="1"/>
        <v>0</v>
      </c>
      <c r="H44" s="161">
        <v>0</v>
      </c>
      <c r="I44" s="210"/>
      <c r="J44" s="210"/>
      <c r="K44" s="95">
        <v>38</v>
      </c>
      <c r="L44" s="95">
        <v>43</v>
      </c>
      <c r="M44" s="95">
        <v>40</v>
      </c>
      <c r="N44" s="95">
        <v>38</v>
      </c>
      <c r="O44" s="95">
        <v>48</v>
      </c>
      <c r="P44" s="22">
        <f t="shared" si="14"/>
        <v>41.4</v>
      </c>
      <c r="Q44" s="95">
        <v>34</v>
      </c>
      <c r="R44" s="95">
        <v>37</v>
      </c>
      <c r="S44" s="95">
        <v>47</v>
      </c>
      <c r="T44" s="1"/>
      <c r="U44" s="23"/>
      <c r="V44" s="22">
        <f t="shared" si="10"/>
        <v>23.6</v>
      </c>
      <c r="W44" s="95" t="s">
        <v>59</v>
      </c>
      <c r="X44" s="95">
        <v>10</v>
      </c>
      <c r="Y44" s="95"/>
      <c r="Z44" s="95" t="s">
        <v>60</v>
      </c>
      <c r="AA44" s="95">
        <v>10</v>
      </c>
      <c r="AB44" s="22" t="e">
        <f t="shared" si="12"/>
        <v>#VALUE!</v>
      </c>
      <c r="AC44" s="95">
        <v>50</v>
      </c>
      <c r="AD44" s="95">
        <v>40</v>
      </c>
      <c r="AE44" s="95">
        <v>45</v>
      </c>
      <c r="AF44" s="95">
        <v>25</v>
      </c>
      <c r="AG44" s="95">
        <v>48</v>
      </c>
      <c r="AH44" s="22">
        <f t="shared" si="11"/>
        <v>41.6</v>
      </c>
      <c r="AI44" s="95">
        <v>50</v>
      </c>
      <c r="AJ44" s="95">
        <v>38</v>
      </c>
      <c r="AK44" s="95">
        <v>50</v>
      </c>
      <c r="AL44" s="95">
        <v>50</v>
      </c>
      <c r="AM44" s="95">
        <v>50</v>
      </c>
      <c r="AN44" s="22">
        <f t="shared" si="9"/>
        <v>47.6</v>
      </c>
      <c r="AO44" s="95">
        <v>44</v>
      </c>
      <c r="AP44" s="95">
        <v>40</v>
      </c>
      <c r="AQ44" s="95">
        <v>33</v>
      </c>
      <c r="AR44" s="95">
        <v>41</v>
      </c>
      <c r="AS44" s="5">
        <v>25</v>
      </c>
      <c r="AT44" s="22">
        <f t="shared" si="13"/>
        <v>36.6</v>
      </c>
    </row>
    <row r="45" spans="2:46" ht="16.5" thickTop="1" thickBot="1" x14ac:dyDescent="0.3">
      <c r="B45" s="1">
        <v>39</v>
      </c>
      <c r="C45" s="3"/>
      <c r="D45" s="6"/>
      <c r="E45" s="12">
        <f t="shared" si="0"/>
        <v>0</v>
      </c>
      <c r="F45" s="19"/>
      <c r="G45" s="100">
        <f t="shared" si="1"/>
        <v>0</v>
      </c>
      <c r="H45" s="161">
        <v>0</v>
      </c>
      <c r="I45" s="203"/>
      <c r="J45" s="203"/>
      <c r="K45" s="2"/>
      <c r="L45" s="1"/>
      <c r="M45" s="1"/>
      <c r="N45" s="1"/>
      <c r="O45" s="5"/>
      <c r="P45" s="22">
        <f t="shared" si="14"/>
        <v>0</v>
      </c>
      <c r="Q45" s="2"/>
      <c r="R45" s="1"/>
      <c r="S45" s="1"/>
      <c r="T45" s="1"/>
      <c r="U45" s="23"/>
      <c r="V45" s="22">
        <f t="shared" si="10"/>
        <v>0</v>
      </c>
      <c r="W45" s="2"/>
      <c r="X45" s="1"/>
      <c r="Y45" s="1"/>
      <c r="Z45" s="1"/>
      <c r="AA45" s="5"/>
      <c r="AB45" s="22">
        <f t="shared" si="12"/>
        <v>0</v>
      </c>
      <c r="AC45" s="2"/>
      <c r="AD45" s="1"/>
      <c r="AE45" s="1"/>
      <c r="AF45" s="1"/>
      <c r="AG45" s="5"/>
      <c r="AH45" s="22">
        <f t="shared" si="11"/>
        <v>0</v>
      </c>
      <c r="AI45" s="2"/>
      <c r="AJ45" s="1"/>
      <c r="AK45" s="1"/>
      <c r="AL45" s="1"/>
      <c r="AM45" s="5"/>
      <c r="AN45" s="22">
        <f t="shared" si="9"/>
        <v>0</v>
      </c>
      <c r="AO45" s="2"/>
      <c r="AP45" s="1"/>
      <c r="AQ45" s="1"/>
      <c r="AR45" s="1"/>
      <c r="AS45" s="5"/>
      <c r="AT45" s="22">
        <f t="shared" si="13"/>
        <v>0</v>
      </c>
    </row>
    <row r="46" spans="2:46" ht="16.5" thickTop="1" thickBot="1" x14ac:dyDescent="0.3">
      <c r="B46" s="1">
        <v>40</v>
      </c>
      <c r="C46" s="3"/>
      <c r="D46" s="6"/>
      <c r="E46" s="12">
        <f t="shared" si="0"/>
        <v>0</v>
      </c>
      <c r="F46" s="17"/>
      <c r="G46" s="100">
        <f t="shared" si="1"/>
        <v>0</v>
      </c>
      <c r="H46" s="161">
        <v>0</v>
      </c>
      <c r="I46" s="203"/>
      <c r="J46" s="203"/>
      <c r="K46" s="2"/>
      <c r="L46" s="1"/>
      <c r="M46" s="1"/>
      <c r="N46" s="1"/>
      <c r="O46" s="5"/>
      <c r="P46" s="22">
        <f t="shared" si="14"/>
        <v>0</v>
      </c>
      <c r="Q46" s="2"/>
      <c r="R46" s="1"/>
      <c r="S46" s="1"/>
      <c r="T46" s="1"/>
      <c r="U46" s="23"/>
      <c r="V46" s="22">
        <f t="shared" si="10"/>
        <v>0</v>
      </c>
      <c r="W46" s="2"/>
      <c r="X46" s="1"/>
      <c r="Y46" s="1"/>
      <c r="Z46" s="1"/>
      <c r="AA46" s="5"/>
      <c r="AB46" s="22">
        <f t="shared" si="12"/>
        <v>0</v>
      </c>
      <c r="AC46" s="2"/>
      <c r="AD46" s="1"/>
      <c r="AE46" s="1"/>
      <c r="AF46" s="1"/>
      <c r="AG46" s="5"/>
      <c r="AH46" s="22">
        <f t="shared" si="11"/>
        <v>0</v>
      </c>
      <c r="AI46" s="2"/>
      <c r="AJ46" s="1"/>
      <c r="AK46" s="1"/>
      <c r="AL46" s="1"/>
      <c r="AM46" s="5"/>
      <c r="AN46" s="22">
        <f t="shared" si="9"/>
        <v>0</v>
      </c>
      <c r="AO46" s="2"/>
      <c r="AP46" s="1"/>
      <c r="AQ46" s="1"/>
      <c r="AR46" s="1"/>
      <c r="AS46" s="5"/>
      <c r="AT46" s="22">
        <f t="shared" si="13"/>
        <v>0</v>
      </c>
    </row>
    <row r="47" spans="2:46" ht="16.5" thickTop="1" thickBot="1" x14ac:dyDescent="0.3">
      <c r="B47" s="1">
        <v>41</v>
      </c>
      <c r="C47" s="3"/>
      <c r="D47" s="6"/>
      <c r="E47" s="12">
        <f t="shared" si="0"/>
        <v>0</v>
      </c>
      <c r="F47" s="19"/>
      <c r="G47" s="20"/>
      <c r="H47" s="161">
        <v>0</v>
      </c>
      <c r="I47" s="203"/>
      <c r="J47" s="203"/>
      <c r="K47" s="2"/>
      <c r="L47" s="1"/>
      <c r="M47" s="1"/>
      <c r="N47" s="1"/>
      <c r="O47" s="5"/>
      <c r="P47" s="22">
        <f t="shared" si="14"/>
        <v>0</v>
      </c>
      <c r="Q47" s="2"/>
      <c r="R47" s="1"/>
      <c r="S47" s="1"/>
      <c r="T47" s="1"/>
      <c r="U47" s="23"/>
      <c r="V47" s="22">
        <f t="shared" si="10"/>
        <v>0</v>
      </c>
      <c r="W47" s="2"/>
      <c r="X47" s="1"/>
      <c r="Y47" s="1"/>
      <c r="Z47" s="1"/>
      <c r="AA47" s="5"/>
      <c r="AB47" s="22">
        <f t="shared" si="12"/>
        <v>0</v>
      </c>
      <c r="AC47" s="2"/>
      <c r="AD47" s="1"/>
      <c r="AE47" s="1"/>
      <c r="AF47" s="1"/>
      <c r="AG47" s="5"/>
      <c r="AH47" s="22">
        <f t="shared" si="11"/>
        <v>0</v>
      </c>
      <c r="AI47" s="2"/>
      <c r="AJ47" s="1"/>
      <c r="AK47" s="1"/>
      <c r="AL47" s="1"/>
      <c r="AM47" s="5"/>
      <c r="AN47" s="22">
        <f t="shared" si="9"/>
        <v>0</v>
      </c>
      <c r="AO47" s="2"/>
      <c r="AP47" s="1"/>
      <c r="AQ47" s="1"/>
      <c r="AR47" s="1"/>
      <c r="AS47" s="5"/>
      <c r="AT47" s="22">
        <f t="shared" si="13"/>
        <v>0</v>
      </c>
    </row>
    <row r="48" spans="2:46" ht="16.5" thickTop="1" thickBot="1" x14ac:dyDescent="0.3">
      <c r="B48" s="1">
        <v>42</v>
      </c>
      <c r="C48" s="3"/>
      <c r="D48" s="6"/>
      <c r="E48" s="12">
        <f t="shared" si="0"/>
        <v>0</v>
      </c>
      <c r="F48" s="17"/>
      <c r="G48" s="18"/>
      <c r="H48" s="161">
        <v>0</v>
      </c>
      <c r="I48" s="203"/>
      <c r="J48" s="203"/>
      <c r="K48" s="2"/>
      <c r="L48" s="1"/>
      <c r="M48" s="1"/>
      <c r="N48" s="1"/>
      <c r="O48" s="5"/>
      <c r="P48" s="22">
        <f t="shared" si="14"/>
        <v>0</v>
      </c>
      <c r="Q48" s="2"/>
      <c r="R48" s="1"/>
      <c r="S48" s="1"/>
      <c r="T48" s="1"/>
      <c r="U48" s="23"/>
      <c r="V48" s="22">
        <f t="shared" si="10"/>
        <v>0</v>
      </c>
      <c r="W48" s="2"/>
      <c r="X48" s="1"/>
      <c r="Y48" s="1"/>
      <c r="Z48" s="1"/>
      <c r="AA48" s="5"/>
      <c r="AB48" s="22">
        <f t="shared" si="12"/>
        <v>0</v>
      </c>
      <c r="AC48" s="2"/>
      <c r="AD48" s="1"/>
      <c r="AE48" s="1"/>
      <c r="AF48" s="1"/>
      <c r="AG48" s="5"/>
      <c r="AH48" s="22">
        <f t="shared" si="11"/>
        <v>0</v>
      </c>
      <c r="AI48" s="2"/>
      <c r="AJ48" s="1"/>
      <c r="AK48" s="1"/>
      <c r="AL48" s="1"/>
      <c r="AM48" s="5"/>
      <c r="AN48" s="22">
        <f t="shared" si="9"/>
        <v>0</v>
      </c>
      <c r="AO48" s="2"/>
      <c r="AP48" s="1"/>
      <c r="AQ48" s="1"/>
      <c r="AR48" s="1"/>
      <c r="AS48" s="5"/>
      <c r="AT48" s="22">
        <f t="shared" si="13"/>
        <v>0</v>
      </c>
    </row>
    <row r="49" spans="2:46" ht="16.5" thickTop="1" thickBot="1" x14ac:dyDescent="0.3">
      <c r="B49" s="1">
        <v>43</v>
      </c>
      <c r="C49" s="3"/>
      <c r="D49" s="6"/>
      <c r="E49" s="12">
        <f t="shared" si="0"/>
        <v>0</v>
      </c>
      <c r="F49" s="15"/>
      <c r="G49" s="16"/>
      <c r="H49" s="163"/>
      <c r="I49" s="210"/>
      <c r="J49" s="210"/>
      <c r="K49" s="2"/>
      <c r="L49" s="1"/>
      <c r="M49" s="1"/>
      <c r="N49" s="1"/>
      <c r="O49" s="5"/>
      <c r="P49" s="22">
        <f t="shared" si="14"/>
        <v>0</v>
      </c>
      <c r="Q49" s="2"/>
      <c r="R49" s="1"/>
      <c r="S49" s="1"/>
      <c r="T49" s="1"/>
      <c r="U49" s="23"/>
      <c r="V49" s="22">
        <f t="shared" si="10"/>
        <v>0</v>
      </c>
      <c r="W49" s="2"/>
      <c r="X49" s="1"/>
      <c r="Y49" s="1"/>
      <c r="Z49" s="1"/>
      <c r="AA49" s="5"/>
      <c r="AB49" s="22">
        <f t="shared" si="12"/>
        <v>0</v>
      </c>
      <c r="AC49" s="2"/>
      <c r="AD49" s="1"/>
      <c r="AE49" s="1"/>
      <c r="AF49" s="1"/>
      <c r="AG49" s="5"/>
      <c r="AH49" s="22">
        <f t="shared" si="11"/>
        <v>0</v>
      </c>
      <c r="AI49" s="2"/>
      <c r="AJ49" s="1"/>
      <c r="AK49" s="1"/>
      <c r="AL49" s="1"/>
      <c r="AM49" s="5"/>
      <c r="AN49" s="22">
        <f t="shared" si="9"/>
        <v>0</v>
      </c>
      <c r="AO49" s="2"/>
      <c r="AP49" s="1"/>
      <c r="AQ49" s="1"/>
      <c r="AR49" s="1"/>
      <c r="AS49" s="5"/>
      <c r="AT49" s="22">
        <f t="shared" si="13"/>
        <v>0</v>
      </c>
    </row>
    <row r="50" spans="2:46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31"/>
  <sheetViews>
    <sheetView tabSelected="1" topLeftCell="B1" zoomScale="60" zoomScaleNormal="60" workbookViewId="0">
      <selection activeCell="I18" sqref="I18:J18"/>
    </sheetView>
  </sheetViews>
  <sheetFormatPr baseColWidth="10" defaultRowHeight="15" x14ac:dyDescent="0.25"/>
  <cols>
    <col min="1" max="2" width="5" style="24" customWidth="1"/>
    <col min="3" max="3" width="15" style="24" customWidth="1"/>
    <col min="4" max="4" width="43.42578125" style="24" customWidth="1"/>
    <col min="5" max="7" width="7" style="24" customWidth="1"/>
    <col min="8" max="10" width="7" style="175" customWidth="1"/>
    <col min="11" max="15" width="7" style="24" customWidth="1"/>
    <col min="16" max="16" width="5.42578125" style="24" customWidth="1"/>
    <col min="17" max="21" width="7" style="24" customWidth="1"/>
    <col min="22" max="22" width="5.140625" style="24" customWidth="1"/>
    <col min="23" max="27" width="7" style="24" customWidth="1"/>
    <col min="28" max="28" width="5.28515625" style="24" customWidth="1"/>
    <col min="29" max="33" width="7" style="24" customWidth="1"/>
    <col min="34" max="34" width="5.7109375" style="24" customWidth="1"/>
    <col min="35" max="46" width="7" style="24" customWidth="1"/>
    <col min="47" max="16384" width="11.42578125" style="24"/>
  </cols>
  <sheetData>
    <row r="3" spans="2:46" ht="15.75" thickBot="1" x14ac:dyDescent="0.3"/>
    <row r="4" spans="2:46" ht="15.75" thickTop="1" x14ac:dyDescent="0.25">
      <c r="C4" s="25" t="s">
        <v>0</v>
      </c>
      <c r="D4" s="26" t="s">
        <v>1</v>
      </c>
      <c r="E4" s="27" t="s">
        <v>2</v>
      </c>
      <c r="F4" s="28">
        <v>40</v>
      </c>
      <c r="G4" s="116"/>
      <c r="H4" s="176" t="s">
        <v>3</v>
      </c>
      <c r="I4" s="194"/>
      <c r="J4" s="194"/>
      <c r="L4" s="25"/>
      <c r="M4" s="30" t="s">
        <v>16</v>
      </c>
      <c r="O4" s="26"/>
      <c r="P4" s="31"/>
      <c r="Q4" s="32"/>
      <c r="R4" s="25" t="s">
        <v>11</v>
      </c>
      <c r="S4" s="25"/>
      <c r="T4" s="25"/>
      <c r="U4" s="26"/>
      <c r="V4" s="31"/>
      <c r="W4" s="32"/>
      <c r="X4" s="25" t="s">
        <v>13</v>
      </c>
      <c r="Y4" s="25"/>
      <c r="Z4" s="25"/>
      <c r="AA4" s="26"/>
      <c r="AB4" s="31"/>
      <c r="AC4" s="32"/>
      <c r="AD4" s="25" t="s">
        <v>17</v>
      </c>
      <c r="AE4" s="25"/>
      <c r="AF4" s="25"/>
      <c r="AG4" s="26"/>
      <c r="AH4" s="31"/>
      <c r="AI4" s="32"/>
      <c r="AJ4" s="25" t="s">
        <v>12</v>
      </c>
      <c r="AK4" s="25"/>
      <c r="AL4" s="25"/>
      <c r="AM4" s="26"/>
      <c r="AN4" s="31"/>
      <c r="AO4" s="32"/>
      <c r="AP4" s="25" t="s">
        <v>15</v>
      </c>
      <c r="AQ4" s="25"/>
      <c r="AR4" s="25"/>
      <c r="AS4" s="26"/>
      <c r="AT4" s="31"/>
    </row>
    <row r="5" spans="2:46" ht="15.75" thickBot="1" x14ac:dyDescent="0.3">
      <c r="C5" s="25"/>
      <c r="D5" s="26"/>
      <c r="E5" s="33"/>
      <c r="F5" s="34"/>
      <c r="G5" s="117"/>
      <c r="H5" s="177"/>
      <c r="I5" s="195" t="s">
        <v>121</v>
      </c>
      <c r="J5" s="195" t="s">
        <v>122</v>
      </c>
      <c r="K5" s="36" t="s">
        <v>5</v>
      </c>
      <c r="L5" s="30" t="s">
        <v>6</v>
      </c>
      <c r="M5" s="30" t="s">
        <v>7</v>
      </c>
      <c r="N5" s="30" t="s">
        <v>8</v>
      </c>
      <c r="O5" s="37" t="s">
        <v>9</v>
      </c>
      <c r="P5" s="38" t="s">
        <v>10</v>
      </c>
      <c r="Q5" s="36" t="s">
        <v>5</v>
      </c>
      <c r="R5" s="30" t="s">
        <v>6</v>
      </c>
      <c r="S5" s="30" t="s">
        <v>7</v>
      </c>
      <c r="T5" s="30" t="s">
        <v>8</v>
      </c>
      <c r="U5" s="37" t="s">
        <v>9</v>
      </c>
      <c r="V5" s="38" t="s">
        <v>10</v>
      </c>
      <c r="W5" s="36" t="s">
        <v>5</v>
      </c>
      <c r="X5" s="30" t="s">
        <v>6</v>
      </c>
      <c r="Y5" s="30" t="s">
        <v>7</v>
      </c>
      <c r="Z5" s="30" t="s">
        <v>8</v>
      </c>
      <c r="AA5" s="37" t="s">
        <v>9</v>
      </c>
      <c r="AB5" s="38" t="s">
        <v>10</v>
      </c>
      <c r="AC5" s="36" t="s">
        <v>5</v>
      </c>
      <c r="AD5" s="30" t="s">
        <v>6</v>
      </c>
      <c r="AE5" s="30" t="s">
        <v>7</v>
      </c>
      <c r="AF5" s="30" t="s">
        <v>8</v>
      </c>
      <c r="AG5" s="37" t="s">
        <v>9</v>
      </c>
      <c r="AH5" s="38" t="s">
        <v>10</v>
      </c>
      <c r="AI5" s="36" t="s">
        <v>5</v>
      </c>
      <c r="AJ5" s="30" t="s">
        <v>6</v>
      </c>
      <c r="AK5" s="30" t="s">
        <v>7</v>
      </c>
      <c r="AL5" s="30" t="s">
        <v>8</v>
      </c>
      <c r="AM5" s="37" t="s">
        <v>9</v>
      </c>
      <c r="AN5" s="38" t="s">
        <v>10</v>
      </c>
      <c r="AO5" s="36" t="s">
        <v>5</v>
      </c>
      <c r="AP5" s="30" t="s">
        <v>6</v>
      </c>
      <c r="AQ5" s="30" t="s">
        <v>7</v>
      </c>
      <c r="AR5" s="30" t="s">
        <v>8</v>
      </c>
      <c r="AS5" s="37" t="s">
        <v>9</v>
      </c>
      <c r="AT5" s="38" t="s">
        <v>10</v>
      </c>
    </row>
    <row r="6" spans="2:46" ht="16.5" thickTop="1" thickBot="1" x14ac:dyDescent="0.3">
      <c r="B6" s="24">
        <v>0</v>
      </c>
      <c r="C6" s="25"/>
      <c r="D6" s="26" t="s">
        <v>4</v>
      </c>
      <c r="E6" s="39">
        <f>(P6*0.15+V6*0.1+AB6*0.1+AH6*0.1+AN6*0.05+AT6*0.2)</f>
        <v>3.5</v>
      </c>
      <c r="F6" s="31">
        <v>64</v>
      </c>
      <c r="G6" s="118">
        <f>F6*5/64</f>
        <v>5</v>
      </c>
      <c r="H6" s="178">
        <f>(E6+G6*0.4)</f>
        <v>5.5</v>
      </c>
      <c r="I6" s="196"/>
      <c r="J6" s="196"/>
      <c r="K6" s="36">
        <v>5</v>
      </c>
      <c r="L6" s="30">
        <v>5</v>
      </c>
      <c r="M6" s="30">
        <v>5</v>
      </c>
      <c r="N6" s="30">
        <v>5</v>
      </c>
      <c r="O6" s="37">
        <v>5</v>
      </c>
      <c r="P6" s="38">
        <f>(K6+L6+M6+N6+O6)/5</f>
        <v>5</v>
      </c>
      <c r="Q6" s="36">
        <v>5</v>
      </c>
      <c r="R6" s="30">
        <v>5</v>
      </c>
      <c r="S6" s="30">
        <v>5</v>
      </c>
      <c r="T6" s="30">
        <v>5</v>
      </c>
      <c r="U6" s="37">
        <v>5</v>
      </c>
      <c r="V6" s="38">
        <f>(Q6+R6+S6+T6+U6)/5</f>
        <v>5</v>
      </c>
      <c r="W6" s="36">
        <v>5</v>
      </c>
      <c r="X6" s="30">
        <v>5</v>
      </c>
      <c r="Y6" s="30">
        <v>5</v>
      </c>
      <c r="Z6" s="30">
        <v>5</v>
      </c>
      <c r="AA6" s="37">
        <v>5</v>
      </c>
      <c r="AB6" s="38">
        <f>(W6+X6+Y6+Z6+AA6)/5</f>
        <v>5</v>
      </c>
      <c r="AC6" s="36">
        <v>5</v>
      </c>
      <c r="AD6" s="30">
        <v>5</v>
      </c>
      <c r="AE6" s="30">
        <v>5</v>
      </c>
      <c r="AF6" s="30">
        <v>5</v>
      </c>
      <c r="AG6" s="37">
        <v>5</v>
      </c>
      <c r="AH6" s="38">
        <f>(AC6+AD6+AE6+AF6+AG6)/5</f>
        <v>5</v>
      </c>
      <c r="AI6" s="36">
        <v>5</v>
      </c>
      <c r="AJ6" s="30">
        <v>5</v>
      </c>
      <c r="AK6" s="30">
        <v>5</v>
      </c>
      <c r="AL6" s="30">
        <v>5</v>
      </c>
      <c r="AM6" s="37">
        <v>5</v>
      </c>
      <c r="AN6" s="38">
        <f>(AM6+AL6+AK6+AJ6+AI6)/5</f>
        <v>5</v>
      </c>
      <c r="AO6" s="36">
        <v>5</v>
      </c>
      <c r="AP6" s="30">
        <v>5</v>
      </c>
      <c r="AQ6" s="30">
        <v>5</v>
      </c>
      <c r="AR6" s="30">
        <v>5</v>
      </c>
      <c r="AS6" s="37">
        <v>5</v>
      </c>
      <c r="AT6" s="38">
        <f>(AS6+AR6+AQ6+AP6+AO6)/5</f>
        <v>5</v>
      </c>
    </row>
    <row r="7" spans="2:46" s="80" customFormat="1" ht="16.5" thickTop="1" thickBot="1" x14ac:dyDescent="0.3">
      <c r="B7" s="72">
        <v>1</v>
      </c>
      <c r="C7" s="96">
        <v>83450022010</v>
      </c>
      <c r="D7" s="96" t="s">
        <v>18</v>
      </c>
      <c r="E7" s="81">
        <f t="shared" ref="E7:E31" si="0">(P7*0.15+V7*0.1+AB7*0.1+AH7*0.1+AN7*0.05+AT7*0.2)</f>
        <v>2.4390000000000001</v>
      </c>
      <c r="F7" s="82">
        <v>13</v>
      </c>
      <c r="G7" s="146">
        <f t="shared" ref="G7:G30" si="1">F7*5/64</f>
        <v>1.015625</v>
      </c>
      <c r="H7" s="162">
        <f>(E7+G7*0.4)+0.3</f>
        <v>3.1452499999999999</v>
      </c>
      <c r="I7" s="197"/>
      <c r="J7" s="197"/>
      <c r="K7" s="77">
        <v>2</v>
      </c>
      <c r="L7" s="72">
        <v>4</v>
      </c>
      <c r="M7" s="72">
        <v>3.7</v>
      </c>
      <c r="N7" s="72">
        <v>3.8</v>
      </c>
      <c r="O7" s="78">
        <v>3</v>
      </c>
      <c r="P7" s="76">
        <f t="shared" ref="P7:P29" si="2">(K7+L7+M7+N7+O7)/5</f>
        <v>3.3</v>
      </c>
      <c r="Q7" s="77">
        <v>3.5</v>
      </c>
      <c r="R7" s="72">
        <v>3</v>
      </c>
      <c r="S7" s="72">
        <v>2.5</v>
      </c>
      <c r="T7" s="72"/>
      <c r="U7" s="79">
        <v>4.5</v>
      </c>
      <c r="V7" s="76">
        <f t="shared" ref="V7:V31" si="3">(Q7+R7+S7+T7+U7)/5</f>
        <v>2.7</v>
      </c>
      <c r="W7" s="77">
        <v>2.1</v>
      </c>
      <c r="X7" s="72">
        <v>2</v>
      </c>
      <c r="Y7" s="72">
        <v>4.4000000000000004</v>
      </c>
      <c r="Z7" s="72">
        <v>0.8</v>
      </c>
      <c r="AA7" s="78">
        <v>2.5</v>
      </c>
      <c r="AB7" s="76">
        <f t="shared" ref="AB7:AB31" si="4">(W7+X7+Y7+Z7+AA7)/5</f>
        <v>2.3600000000000003</v>
      </c>
      <c r="AC7" s="77">
        <v>4</v>
      </c>
      <c r="AD7" s="72">
        <v>0</v>
      </c>
      <c r="AE7" s="72">
        <v>4</v>
      </c>
      <c r="AF7" s="72">
        <v>4.5</v>
      </c>
      <c r="AG7" s="78">
        <v>4.5</v>
      </c>
      <c r="AH7" s="76">
        <f t="shared" ref="AH7:AH31" si="5">(AC7+AD7+AE7+AF7+AG7)/5</f>
        <v>3.4</v>
      </c>
      <c r="AI7" s="77">
        <v>5</v>
      </c>
      <c r="AJ7" s="72">
        <v>5</v>
      </c>
      <c r="AK7" s="72">
        <v>5</v>
      </c>
      <c r="AL7" s="72">
        <v>5</v>
      </c>
      <c r="AM7" s="78">
        <v>5</v>
      </c>
      <c r="AN7" s="76">
        <f t="shared" ref="AN7:AN31" si="6">(AM7+AL7+AK7+AJ7+AI7)/5</f>
        <v>5</v>
      </c>
      <c r="AO7" s="77">
        <v>4.0999999999999996</v>
      </c>
      <c r="AP7" s="72">
        <v>4.5</v>
      </c>
      <c r="AQ7" s="72">
        <v>4.0999999999999996</v>
      </c>
      <c r="AR7" s="72">
        <v>4</v>
      </c>
      <c r="AS7" s="78">
        <v>4.5</v>
      </c>
      <c r="AT7" s="76">
        <f t="shared" ref="AT7:AT31" si="7">(AS7+AR7+AQ7+AP7+AO7)/5</f>
        <v>4.24</v>
      </c>
    </row>
    <row r="8" spans="2:46" s="80" customFormat="1" ht="16.5" thickTop="1" thickBot="1" x14ac:dyDescent="0.3">
      <c r="B8" s="72">
        <v>2</v>
      </c>
      <c r="C8" s="96">
        <v>83450092010</v>
      </c>
      <c r="D8" s="96" t="s">
        <v>19</v>
      </c>
      <c r="E8" s="81">
        <f t="shared" si="0"/>
        <v>2.4620000000000002</v>
      </c>
      <c r="F8" s="82">
        <v>29</v>
      </c>
      <c r="G8" s="146">
        <f t="shared" si="1"/>
        <v>2.265625</v>
      </c>
      <c r="H8" s="162">
        <f t="shared" ref="H8:H23" si="8">(E8+G8*0.4)+0.3</f>
        <v>3.66825</v>
      </c>
      <c r="I8" s="197"/>
      <c r="J8" s="197"/>
      <c r="K8" s="77">
        <v>4.3</v>
      </c>
      <c r="L8" s="72">
        <v>3.7</v>
      </c>
      <c r="M8" s="72">
        <v>4.5</v>
      </c>
      <c r="N8" s="72">
        <v>4</v>
      </c>
      <c r="O8" s="78">
        <v>4</v>
      </c>
      <c r="P8" s="76">
        <f t="shared" si="2"/>
        <v>4.0999999999999996</v>
      </c>
      <c r="Q8" s="77">
        <v>4.5</v>
      </c>
      <c r="R8" s="72">
        <v>4.4000000000000004</v>
      </c>
      <c r="S8" s="72">
        <v>3.8</v>
      </c>
      <c r="T8" s="72">
        <v>1.5</v>
      </c>
      <c r="U8" s="79">
        <v>4.8</v>
      </c>
      <c r="V8" s="76">
        <v>3.8</v>
      </c>
      <c r="W8" s="77">
        <v>2</v>
      </c>
      <c r="X8" s="72">
        <v>4.5</v>
      </c>
      <c r="Y8" s="72">
        <v>4.4000000000000004</v>
      </c>
      <c r="Z8" s="72">
        <v>2</v>
      </c>
      <c r="AA8" s="78">
        <v>0.5</v>
      </c>
      <c r="AB8" s="76">
        <f t="shared" si="4"/>
        <v>2.68</v>
      </c>
      <c r="AC8" s="77">
        <v>4.5</v>
      </c>
      <c r="AD8" s="72">
        <v>3.8</v>
      </c>
      <c r="AE8" s="72">
        <v>5</v>
      </c>
      <c r="AF8" s="72">
        <v>1.5</v>
      </c>
      <c r="AG8" s="78">
        <v>4.8</v>
      </c>
      <c r="AH8" s="76">
        <f t="shared" si="5"/>
        <v>3.9200000000000004</v>
      </c>
      <c r="AI8" s="77">
        <v>5</v>
      </c>
      <c r="AJ8" s="72">
        <v>4</v>
      </c>
      <c r="AK8" s="72">
        <v>5.3</v>
      </c>
      <c r="AL8" s="72">
        <v>5</v>
      </c>
      <c r="AM8" s="78">
        <v>5</v>
      </c>
      <c r="AN8" s="76">
        <f t="shared" si="6"/>
        <v>4.8600000000000003</v>
      </c>
      <c r="AO8" s="77">
        <v>3</v>
      </c>
      <c r="AP8" s="72">
        <v>3</v>
      </c>
      <c r="AQ8" s="72">
        <v>2.5</v>
      </c>
      <c r="AR8" s="72">
        <v>2.7</v>
      </c>
      <c r="AS8" s="78">
        <v>2.9</v>
      </c>
      <c r="AT8" s="76">
        <f t="shared" si="7"/>
        <v>2.82</v>
      </c>
    </row>
    <row r="9" spans="2:46" s="145" customFormat="1" ht="16.5" thickTop="1" thickBot="1" x14ac:dyDescent="0.3">
      <c r="B9" s="134">
        <v>3</v>
      </c>
      <c r="C9" s="182">
        <v>83450952010</v>
      </c>
      <c r="D9" s="182" t="s">
        <v>20</v>
      </c>
      <c r="E9" s="183">
        <f t="shared" si="0"/>
        <v>1.7390000000000001</v>
      </c>
      <c r="F9" s="184">
        <v>13</v>
      </c>
      <c r="G9" s="185">
        <f t="shared" si="1"/>
        <v>1.015625</v>
      </c>
      <c r="H9" s="198">
        <f t="shared" si="8"/>
        <v>2.4452499999999997</v>
      </c>
      <c r="I9" s="200">
        <v>3.6</v>
      </c>
      <c r="J9" s="200">
        <v>3</v>
      </c>
      <c r="K9" s="141">
        <v>3.2</v>
      </c>
      <c r="L9" s="134">
        <v>2.5</v>
      </c>
      <c r="M9" s="134">
        <v>3</v>
      </c>
      <c r="N9" s="134">
        <v>3</v>
      </c>
      <c r="O9" s="142">
        <v>2.5</v>
      </c>
      <c r="P9" s="139">
        <f t="shared" si="2"/>
        <v>2.84</v>
      </c>
      <c r="Q9" s="141">
        <v>2</v>
      </c>
      <c r="R9" s="134">
        <v>2.5</v>
      </c>
      <c r="S9" s="134">
        <v>2</v>
      </c>
      <c r="T9" s="134">
        <v>1.5</v>
      </c>
      <c r="U9" s="144">
        <v>3.5</v>
      </c>
      <c r="V9" s="139">
        <f t="shared" si="3"/>
        <v>2.2999999999999998</v>
      </c>
      <c r="W9" s="141">
        <v>1.7</v>
      </c>
      <c r="X9" s="134">
        <v>3</v>
      </c>
      <c r="Y9" s="134">
        <v>4.5999999999999996</v>
      </c>
      <c r="Z9" s="134">
        <v>0.5</v>
      </c>
      <c r="AA9" s="142">
        <v>0.5</v>
      </c>
      <c r="AB9" s="139">
        <f t="shared" si="4"/>
        <v>2.06</v>
      </c>
      <c r="AC9" s="141">
        <v>4.5</v>
      </c>
      <c r="AD9" s="134">
        <v>3.5</v>
      </c>
      <c r="AE9" s="134">
        <v>3</v>
      </c>
      <c r="AF9" s="134">
        <v>1.5</v>
      </c>
      <c r="AG9" s="142">
        <v>4</v>
      </c>
      <c r="AH9" s="139">
        <f t="shared" si="5"/>
        <v>3.3</v>
      </c>
      <c r="AI9" s="141">
        <v>2.5</v>
      </c>
      <c r="AJ9" s="134">
        <v>3.5</v>
      </c>
      <c r="AK9" s="134">
        <v>4</v>
      </c>
      <c r="AL9" s="134">
        <v>2.5</v>
      </c>
      <c r="AM9" s="142">
        <v>3</v>
      </c>
      <c r="AN9" s="139">
        <f t="shared" si="6"/>
        <v>3.1</v>
      </c>
      <c r="AO9" s="141">
        <v>1.5</v>
      </c>
      <c r="AP9" s="134">
        <v>2.5</v>
      </c>
      <c r="AQ9" s="134">
        <v>1</v>
      </c>
      <c r="AR9" s="134">
        <v>2.5</v>
      </c>
      <c r="AS9" s="142">
        <v>2.2999999999999998</v>
      </c>
      <c r="AT9" s="139">
        <f t="shared" si="7"/>
        <v>1.9600000000000002</v>
      </c>
    </row>
    <row r="10" spans="2:46" s="80" customFormat="1" ht="16.5" thickTop="1" thickBot="1" x14ac:dyDescent="0.3">
      <c r="B10" s="72">
        <v>4</v>
      </c>
      <c r="C10" s="96">
        <v>83451512010</v>
      </c>
      <c r="D10" s="96" t="s">
        <v>21</v>
      </c>
      <c r="E10" s="81">
        <f t="shared" si="0"/>
        <v>2.5569999999999999</v>
      </c>
      <c r="F10" s="82">
        <v>19</v>
      </c>
      <c r="G10" s="146">
        <f t="shared" si="1"/>
        <v>1.484375</v>
      </c>
      <c r="H10" s="162">
        <f t="shared" si="8"/>
        <v>3.4507499999999998</v>
      </c>
      <c r="I10" s="197"/>
      <c r="J10" s="197"/>
      <c r="K10" s="77">
        <v>4.7</v>
      </c>
      <c r="L10" s="72">
        <v>4.3</v>
      </c>
      <c r="M10" s="72">
        <v>3.7</v>
      </c>
      <c r="N10" s="72">
        <v>4.5</v>
      </c>
      <c r="O10" s="78">
        <v>3.5</v>
      </c>
      <c r="P10" s="76">
        <f t="shared" si="2"/>
        <v>4.1399999999999997</v>
      </c>
      <c r="Q10" s="77">
        <v>4.8</v>
      </c>
      <c r="R10" s="72">
        <v>4.2</v>
      </c>
      <c r="S10" s="72">
        <v>4</v>
      </c>
      <c r="T10" s="72">
        <v>4</v>
      </c>
      <c r="U10" s="79">
        <v>4.5</v>
      </c>
      <c r="V10" s="76">
        <f t="shared" si="3"/>
        <v>4.3</v>
      </c>
      <c r="W10" s="77">
        <v>2</v>
      </c>
      <c r="X10" s="72">
        <v>3.5</v>
      </c>
      <c r="Y10" s="72">
        <v>4.5</v>
      </c>
      <c r="Z10" s="72">
        <v>2</v>
      </c>
      <c r="AA10" s="78"/>
      <c r="AB10" s="76">
        <f t="shared" si="4"/>
        <v>2.4</v>
      </c>
      <c r="AC10" s="77">
        <v>4.5</v>
      </c>
      <c r="AD10" s="72">
        <v>4.5</v>
      </c>
      <c r="AE10" s="72">
        <v>2</v>
      </c>
      <c r="AF10" s="72">
        <v>4</v>
      </c>
      <c r="AG10" s="78">
        <v>3.5</v>
      </c>
      <c r="AH10" s="76">
        <f t="shared" si="5"/>
        <v>3.7</v>
      </c>
      <c r="AI10" s="77">
        <v>4.3</v>
      </c>
      <c r="AJ10" s="72">
        <v>4</v>
      </c>
      <c r="AK10" s="72">
        <v>4</v>
      </c>
      <c r="AL10" s="72">
        <v>3</v>
      </c>
      <c r="AM10" s="78">
        <v>3.5</v>
      </c>
      <c r="AN10" s="76">
        <f t="shared" si="6"/>
        <v>3.7600000000000002</v>
      </c>
      <c r="AO10" s="77">
        <v>4.5</v>
      </c>
      <c r="AP10" s="72">
        <v>4.5</v>
      </c>
      <c r="AQ10" s="72">
        <v>3.1</v>
      </c>
      <c r="AR10" s="72">
        <v>3.1</v>
      </c>
      <c r="AS10" s="78">
        <v>2.5</v>
      </c>
      <c r="AT10" s="76">
        <f t="shared" si="7"/>
        <v>3.54</v>
      </c>
    </row>
    <row r="11" spans="2:46" s="80" customFormat="1" ht="16.5" thickTop="1" thickBot="1" x14ac:dyDescent="0.3">
      <c r="B11" s="72">
        <v>5</v>
      </c>
      <c r="C11" s="96">
        <v>83450192010</v>
      </c>
      <c r="D11" s="96" t="s">
        <v>22</v>
      </c>
      <c r="E11" s="81">
        <f t="shared" si="0"/>
        <v>2.5550000000000002</v>
      </c>
      <c r="F11" s="82">
        <v>21</v>
      </c>
      <c r="G11" s="146">
        <f t="shared" si="1"/>
        <v>1.640625</v>
      </c>
      <c r="H11" s="162">
        <f t="shared" si="8"/>
        <v>3.51125</v>
      </c>
      <c r="I11" s="197"/>
      <c r="J11" s="197"/>
      <c r="K11" s="77">
        <v>4</v>
      </c>
      <c r="L11" s="72">
        <v>2.4</v>
      </c>
      <c r="M11" s="72">
        <v>4.5</v>
      </c>
      <c r="N11" s="72">
        <v>4</v>
      </c>
      <c r="O11" s="78">
        <v>3.8</v>
      </c>
      <c r="P11" s="76">
        <f t="shared" si="2"/>
        <v>3.7399999999999998</v>
      </c>
      <c r="Q11" s="77">
        <v>4.2</v>
      </c>
      <c r="R11" s="72">
        <v>4</v>
      </c>
      <c r="S11" s="72">
        <v>3.5</v>
      </c>
      <c r="T11" s="72">
        <v>1.5</v>
      </c>
      <c r="U11" s="79">
        <v>4.8</v>
      </c>
      <c r="V11" s="76">
        <f t="shared" si="3"/>
        <v>3.6</v>
      </c>
      <c r="W11" s="77">
        <v>2.7</v>
      </c>
      <c r="X11" s="72">
        <v>3</v>
      </c>
      <c r="Y11" s="72">
        <v>4.3</v>
      </c>
      <c r="Z11" s="72">
        <v>1.5</v>
      </c>
      <c r="AA11" s="78">
        <v>0.5</v>
      </c>
      <c r="AB11" s="76">
        <f t="shared" si="4"/>
        <v>2.4</v>
      </c>
      <c r="AC11" s="77">
        <v>5</v>
      </c>
      <c r="AD11" s="72">
        <v>4.2</v>
      </c>
      <c r="AE11" s="72">
        <v>4.5</v>
      </c>
      <c r="AF11" s="72">
        <v>5</v>
      </c>
      <c r="AG11" s="78">
        <v>4.5</v>
      </c>
      <c r="AH11" s="76">
        <f t="shared" si="5"/>
        <v>4.6399999999999997</v>
      </c>
      <c r="AI11" s="77">
        <v>5</v>
      </c>
      <c r="AJ11" s="72">
        <v>5</v>
      </c>
      <c r="AK11" s="72">
        <v>5</v>
      </c>
      <c r="AL11" s="72">
        <v>5</v>
      </c>
      <c r="AM11" s="78">
        <v>5</v>
      </c>
      <c r="AN11" s="76">
        <f t="shared" si="6"/>
        <v>5</v>
      </c>
      <c r="AO11" s="77">
        <v>3.7</v>
      </c>
      <c r="AP11" s="72">
        <v>3.5</v>
      </c>
      <c r="AQ11" s="72">
        <v>4</v>
      </c>
      <c r="AR11" s="72">
        <v>2.2999999999999998</v>
      </c>
      <c r="AS11" s="78">
        <v>3.5</v>
      </c>
      <c r="AT11" s="76">
        <f t="shared" si="7"/>
        <v>3.4</v>
      </c>
    </row>
    <row r="12" spans="2:46" s="155" customFormat="1" ht="16.5" thickTop="1" thickBot="1" x14ac:dyDescent="0.3">
      <c r="B12" s="147">
        <v>6</v>
      </c>
      <c r="C12" s="148">
        <v>83451112010</v>
      </c>
      <c r="D12" s="148" t="s">
        <v>23</v>
      </c>
      <c r="E12" s="149">
        <f t="shared" si="0"/>
        <v>0</v>
      </c>
      <c r="F12" s="150"/>
      <c r="G12" s="146">
        <f t="shared" si="1"/>
        <v>0</v>
      </c>
      <c r="H12" s="162">
        <f t="shared" si="8"/>
        <v>0.3</v>
      </c>
      <c r="I12" s="197"/>
      <c r="J12" s="197"/>
      <c r="K12" s="151"/>
      <c r="L12" s="147"/>
      <c r="M12" s="147"/>
      <c r="N12" s="147"/>
      <c r="O12" s="152"/>
      <c r="P12" s="153">
        <f t="shared" si="2"/>
        <v>0</v>
      </c>
      <c r="Q12" s="151"/>
      <c r="R12" s="147"/>
      <c r="S12" s="147"/>
      <c r="T12" s="147"/>
      <c r="U12" s="154"/>
      <c r="V12" s="153">
        <f t="shared" si="3"/>
        <v>0</v>
      </c>
      <c r="W12" s="151"/>
      <c r="X12" s="147"/>
      <c r="Y12" s="147"/>
      <c r="Z12" s="147"/>
      <c r="AA12" s="152"/>
      <c r="AB12" s="153">
        <f t="shared" si="4"/>
        <v>0</v>
      </c>
      <c r="AC12" s="151"/>
      <c r="AD12" s="147"/>
      <c r="AE12" s="147"/>
      <c r="AF12" s="147"/>
      <c r="AG12" s="152"/>
      <c r="AH12" s="153">
        <f t="shared" si="5"/>
        <v>0</v>
      </c>
      <c r="AI12" s="151"/>
      <c r="AJ12" s="147"/>
      <c r="AK12" s="147"/>
      <c r="AL12" s="147"/>
      <c r="AM12" s="152"/>
      <c r="AN12" s="153">
        <f t="shared" si="6"/>
        <v>0</v>
      </c>
      <c r="AO12" s="151"/>
      <c r="AP12" s="147"/>
      <c r="AQ12" s="147"/>
      <c r="AR12" s="147"/>
      <c r="AS12" s="152"/>
      <c r="AT12" s="153">
        <f t="shared" si="7"/>
        <v>0</v>
      </c>
    </row>
    <row r="13" spans="2:46" s="80" customFormat="1" ht="16.5" thickTop="1" thickBot="1" x14ac:dyDescent="0.3">
      <c r="B13" s="72">
        <v>7</v>
      </c>
      <c r="C13" s="96">
        <v>83450242010</v>
      </c>
      <c r="D13" s="96" t="s">
        <v>24</v>
      </c>
      <c r="E13" s="81">
        <f t="shared" si="0"/>
        <v>2.2330000000000005</v>
      </c>
      <c r="F13" s="82">
        <v>18</v>
      </c>
      <c r="G13" s="146">
        <f t="shared" si="1"/>
        <v>1.40625</v>
      </c>
      <c r="H13" s="162">
        <f t="shared" si="8"/>
        <v>3.0955000000000004</v>
      </c>
      <c r="I13" s="197"/>
      <c r="J13" s="197"/>
      <c r="K13" s="77">
        <v>2</v>
      </c>
      <c r="L13" s="72">
        <v>2.7</v>
      </c>
      <c r="M13" s="72">
        <v>3.2</v>
      </c>
      <c r="N13" s="72">
        <v>2</v>
      </c>
      <c r="O13" s="78">
        <v>2.5</v>
      </c>
      <c r="P13" s="76">
        <f t="shared" si="2"/>
        <v>2.48</v>
      </c>
      <c r="Q13" s="77">
        <v>2</v>
      </c>
      <c r="R13" s="72">
        <v>2</v>
      </c>
      <c r="S13" s="72">
        <v>2.5</v>
      </c>
      <c r="T13" s="72"/>
      <c r="U13" s="79">
        <v>3.5</v>
      </c>
      <c r="V13" s="76">
        <f t="shared" si="3"/>
        <v>2</v>
      </c>
      <c r="W13" s="77">
        <v>1.2</v>
      </c>
      <c r="X13" s="72">
        <v>3.5</v>
      </c>
      <c r="Y13" s="72">
        <v>4.4000000000000004</v>
      </c>
      <c r="Z13" s="72">
        <v>0.8</v>
      </c>
      <c r="AA13" s="78"/>
      <c r="AB13" s="76">
        <f t="shared" si="4"/>
        <v>1.9800000000000004</v>
      </c>
      <c r="AC13" s="77">
        <v>4.5</v>
      </c>
      <c r="AD13" s="72">
        <v>3.5</v>
      </c>
      <c r="AE13" s="72">
        <v>4</v>
      </c>
      <c r="AF13" s="72">
        <v>4.5</v>
      </c>
      <c r="AG13" s="78">
        <v>4.5</v>
      </c>
      <c r="AH13" s="76">
        <f t="shared" si="5"/>
        <v>4.2</v>
      </c>
      <c r="AI13" s="77">
        <v>2</v>
      </c>
      <c r="AJ13" s="72">
        <v>4</v>
      </c>
      <c r="AK13" s="72">
        <v>5</v>
      </c>
      <c r="AL13" s="72">
        <v>3.5</v>
      </c>
      <c r="AM13" s="78">
        <v>5</v>
      </c>
      <c r="AN13" s="76">
        <f t="shared" si="6"/>
        <v>3.9</v>
      </c>
      <c r="AO13" s="77">
        <v>4.0999999999999996</v>
      </c>
      <c r="AP13" s="72">
        <v>4.5</v>
      </c>
      <c r="AQ13" s="72">
        <v>4.0999999999999996</v>
      </c>
      <c r="AR13" s="72">
        <v>4</v>
      </c>
      <c r="AS13" s="78">
        <v>4.5</v>
      </c>
      <c r="AT13" s="76">
        <f t="shared" si="7"/>
        <v>4.24</v>
      </c>
    </row>
    <row r="14" spans="2:46" s="80" customFormat="1" ht="16.5" thickTop="1" thickBot="1" x14ac:dyDescent="0.3">
      <c r="B14" s="72">
        <v>8</v>
      </c>
      <c r="C14" s="96">
        <v>83451022010</v>
      </c>
      <c r="D14" s="96" t="s">
        <v>25</v>
      </c>
      <c r="E14" s="81">
        <f t="shared" si="0"/>
        <v>2.423</v>
      </c>
      <c r="F14" s="82">
        <v>35</v>
      </c>
      <c r="G14" s="146">
        <f t="shared" si="1"/>
        <v>2.734375</v>
      </c>
      <c r="H14" s="162">
        <f t="shared" si="8"/>
        <v>3.8167499999999999</v>
      </c>
      <c r="I14" s="197"/>
      <c r="J14" s="197"/>
      <c r="K14" s="77">
        <v>4.7</v>
      </c>
      <c r="L14" s="72">
        <v>3</v>
      </c>
      <c r="M14" s="72">
        <v>3.5</v>
      </c>
      <c r="N14" s="72">
        <v>4.7</v>
      </c>
      <c r="O14" s="78">
        <v>4.2</v>
      </c>
      <c r="P14" s="76">
        <f t="shared" si="2"/>
        <v>4.0199999999999996</v>
      </c>
      <c r="Q14" s="77">
        <v>3.9</v>
      </c>
      <c r="R14" s="72">
        <v>2.8</v>
      </c>
      <c r="S14" s="72"/>
      <c r="T14" s="72">
        <v>3.8</v>
      </c>
      <c r="U14" s="79">
        <v>4.5</v>
      </c>
      <c r="V14" s="76">
        <f t="shared" si="3"/>
        <v>3</v>
      </c>
      <c r="W14" s="77">
        <v>2.1</v>
      </c>
      <c r="X14" s="72">
        <v>3</v>
      </c>
      <c r="Y14" s="72">
        <v>4.5</v>
      </c>
      <c r="Z14" s="72"/>
      <c r="AA14" s="78"/>
      <c r="AB14" s="76">
        <f t="shared" si="4"/>
        <v>1.92</v>
      </c>
      <c r="AC14" s="77">
        <v>4.5</v>
      </c>
      <c r="AD14" s="72">
        <v>4.5</v>
      </c>
      <c r="AE14" s="72">
        <v>2</v>
      </c>
      <c r="AF14" s="72">
        <v>4</v>
      </c>
      <c r="AG14" s="78">
        <v>3.5</v>
      </c>
      <c r="AH14" s="76">
        <f t="shared" si="5"/>
        <v>3.7</v>
      </c>
      <c r="AI14" s="77">
        <v>5</v>
      </c>
      <c r="AJ14" s="72">
        <v>5</v>
      </c>
      <c r="AK14" s="72">
        <v>5</v>
      </c>
      <c r="AL14" s="72">
        <v>5</v>
      </c>
      <c r="AM14" s="78">
        <v>5</v>
      </c>
      <c r="AN14" s="76">
        <f t="shared" si="6"/>
        <v>5</v>
      </c>
      <c r="AO14" s="77">
        <v>4.5</v>
      </c>
      <c r="AP14" s="72">
        <v>4.5</v>
      </c>
      <c r="AQ14" s="72">
        <v>3.1</v>
      </c>
      <c r="AR14" s="72">
        <v>3.1</v>
      </c>
      <c r="AS14" s="78">
        <v>2.5</v>
      </c>
      <c r="AT14" s="76">
        <f t="shared" si="7"/>
        <v>3.54</v>
      </c>
    </row>
    <row r="15" spans="2:46" s="145" customFormat="1" ht="16.5" thickTop="1" thickBot="1" x14ac:dyDescent="0.3">
      <c r="B15" s="134">
        <v>9</v>
      </c>
      <c r="C15" s="182">
        <v>83451032010</v>
      </c>
      <c r="D15" s="182" t="s">
        <v>26</v>
      </c>
      <c r="E15" s="183">
        <f t="shared" si="0"/>
        <v>1.8490000000000002</v>
      </c>
      <c r="F15" s="184">
        <v>25</v>
      </c>
      <c r="G15" s="185">
        <f t="shared" si="1"/>
        <v>1.953125</v>
      </c>
      <c r="H15" s="198">
        <f t="shared" si="8"/>
        <v>2.93025</v>
      </c>
      <c r="I15" s="200">
        <v>3.1</v>
      </c>
      <c r="J15" s="200">
        <v>3</v>
      </c>
      <c r="K15" s="134">
        <v>2</v>
      </c>
      <c r="L15" s="134">
        <v>3.7</v>
      </c>
      <c r="M15" s="134">
        <v>3</v>
      </c>
      <c r="N15" s="134">
        <v>4.3</v>
      </c>
      <c r="O15" s="142">
        <v>4.2</v>
      </c>
      <c r="P15" s="139">
        <f t="shared" si="2"/>
        <v>3.44</v>
      </c>
      <c r="Q15" s="141">
        <v>1.5</v>
      </c>
      <c r="R15" s="134">
        <v>3.5</v>
      </c>
      <c r="S15" s="134">
        <v>3.5</v>
      </c>
      <c r="T15" s="134">
        <v>3.2</v>
      </c>
      <c r="U15" s="144">
        <v>4.5999999999999996</v>
      </c>
      <c r="V15" s="139">
        <f t="shared" si="3"/>
        <v>3.2599999999999993</v>
      </c>
      <c r="W15" s="141">
        <v>0</v>
      </c>
      <c r="X15" s="134">
        <v>1</v>
      </c>
      <c r="Y15" s="134">
        <v>4.5999999999999996</v>
      </c>
      <c r="Z15" s="134">
        <v>0.5</v>
      </c>
      <c r="AA15" s="142">
        <v>0.5</v>
      </c>
      <c r="AB15" s="139">
        <f t="shared" si="4"/>
        <v>1.3199999999999998</v>
      </c>
      <c r="AC15" s="141">
        <v>4</v>
      </c>
      <c r="AD15" s="134">
        <v>3.5</v>
      </c>
      <c r="AE15" s="134">
        <v>3</v>
      </c>
      <c r="AF15" s="134">
        <v>1.5</v>
      </c>
      <c r="AG15" s="142">
        <v>4</v>
      </c>
      <c r="AH15" s="139">
        <f t="shared" si="5"/>
        <v>3.2</v>
      </c>
      <c r="AI15" s="141">
        <v>5</v>
      </c>
      <c r="AJ15" s="134">
        <v>4.5</v>
      </c>
      <c r="AK15" s="134">
        <v>2</v>
      </c>
      <c r="AL15" s="134">
        <v>5</v>
      </c>
      <c r="AM15" s="142">
        <v>5</v>
      </c>
      <c r="AN15" s="139">
        <f t="shared" si="6"/>
        <v>4.3</v>
      </c>
      <c r="AO15" s="141">
        <v>1</v>
      </c>
      <c r="AP15" s="134">
        <v>1.7</v>
      </c>
      <c r="AQ15" s="134">
        <v>1</v>
      </c>
      <c r="AR15" s="134">
        <v>2.5</v>
      </c>
      <c r="AS15" s="142">
        <v>2.2999999999999998</v>
      </c>
      <c r="AT15" s="139">
        <f t="shared" si="7"/>
        <v>1.7</v>
      </c>
    </row>
    <row r="16" spans="2:46" s="80" customFormat="1" ht="16.5" thickTop="1" thickBot="1" x14ac:dyDescent="0.3">
      <c r="B16" s="72">
        <v>10</v>
      </c>
      <c r="C16" s="96">
        <v>83450272010</v>
      </c>
      <c r="D16" s="96" t="s">
        <v>27</v>
      </c>
      <c r="E16" s="81">
        <f t="shared" si="0"/>
        <v>2.3480000000000003</v>
      </c>
      <c r="F16" s="82">
        <v>23</v>
      </c>
      <c r="G16" s="146">
        <f t="shared" si="1"/>
        <v>1.796875</v>
      </c>
      <c r="H16" s="162">
        <f t="shared" si="8"/>
        <v>3.3667500000000001</v>
      </c>
      <c r="I16" s="197"/>
      <c r="J16" s="197"/>
      <c r="K16" s="77">
        <v>3.8</v>
      </c>
      <c r="L16" s="72">
        <v>3.2</v>
      </c>
      <c r="M16" s="72">
        <v>4</v>
      </c>
      <c r="N16" s="72">
        <v>4.5</v>
      </c>
      <c r="O16" s="78">
        <v>4</v>
      </c>
      <c r="P16" s="76">
        <f t="shared" si="2"/>
        <v>3.9</v>
      </c>
      <c r="Q16" s="77">
        <v>4</v>
      </c>
      <c r="R16" s="72">
        <v>4</v>
      </c>
      <c r="S16" s="72">
        <v>3.5</v>
      </c>
      <c r="T16" s="72">
        <v>1.5</v>
      </c>
      <c r="U16" s="79">
        <v>4.8</v>
      </c>
      <c r="V16" s="76">
        <f t="shared" si="3"/>
        <v>3.56</v>
      </c>
      <c r="W16" s="77">
        <v>2</v>
      </c>
      <c r="X16" s="72">
        <v>2.5</v>
      </c>
      <c r="Y16" s="72">
        <v>4.4000000000000004</v>
      </c>
      <c r="Z16" s="72">
        <v>2</v>
      </c>
      <c r="AA16" s="78">
        <v>0.5</v>
      </c>
      <c r="AB16" s="76">
        <f t="shared" si="4"/>
        <v>2.2800000000000002</v>
      </c>
      <c r="AC16" s="77">
        <v>5</v>
      </c>
      <c r="AD16" s="72">
        <v>3.8</v>
      </c>
      <c r="AE16" s="72">
        <v>5</v>
      </c>
      <c r="AF16" s="72"/>
      <c r="AG16" s="78">
        <v>4.8</v>
      </c>
      <c r="AH16" s="76">
        <f t="shared" si="5"/>
        <v>3.72</v>
      </c>
      <c r="AI16" s="77">
        <v>5</v>
      </c>
      <c r="AJ16" s="72">
        <v>4</v>
      </c>
      <c r="AK16" s="72">
        <v>5.3</v>
      </c>
      <c r="AL16" s="72">
        <v>5</v>
      </c>
      <c r="AM16" s="78">
        <v>5</v>
      </c>
      <c r="AN16" s="76">
        <f t="shared" si="6"/>
        <v>4.8600000000000003</v>
      </c>
      <c r="AO16" s="77">
        <v>3</v>
      </c>
      <c r="AP16" s="72">
        <v>3</v>
      </c>
      <c r="AQ16" s="72">
        <v>2.5</v>
      </c>
      <c r="AR16" s="72">
        <v>2.7</v>
      </c>
      <c r="AS16" s="78">
        <v>2.9</v>
      </c>
      <c r="AT16" s="76">
        <f t="shared" si="7"/>
        <v>2.82</v>
      </c>
    </row>
    <row r="17" spans="2:46" s="80" customFormat="1" ht="16.5" thickTop="1" thickBot="1" x14ac:dyDescent="0.3">
      <c r="B17" s="72">
        <v>11</v>
      </c>
      <c r="C17" s="96">
        <v>83450282010</v>
      </c>
      <c r="D17" s="96" t="s">
        <v>28</v>
      </c>
      <c r="E17" s="81">
        <f t="shared" si="0"/>
        <v>2.4850000000000003</v>
      </c>
      <c r="F17" s="88">
        <v>19</v>
      </c>
      <c r="G17" s="146">
        <f t="shared" si="1"/>
        <v>1.484375</v>
      </c>
      <c r="H17" s="162">
        <f t="shared" si="8"/>
        <v>3.3787500000000001</v>
      </c>
      <c r="I17" s="197"/>
      <c r="J17" s="197"/>
      <c r="K17" s="77">
        <v>3.7</v>
      </c>
      <c r="L17" s="72">
        <v>2</v>
      </c>
      <c r="M17" s="72">
        <v>3.5</v>
      </c>
      <c r="N17" s="72">
        <v>3.5</v>
      </c>
      <c r="O17" s="78">
        <v>2.5</v>
      </c>
      <c r="P17" s="76">
        <f t="shared" si="2"/>
        <v>3.04</v>
      </c>
      <c r="Q17" s="77">
        <v>2.5</v>
      </c>
      <c r="R17" s="72">
        <v>2.5</v>
      </c>
      <c r="S17" s="72">
        <v>2</v>
      </c>
      <c r="T17" s="72">
        <v>3.5</v>
      </c>
      <c r="U17" s="79">
        <v>3.5</v>
      </c>
      <c r="V17" s="76">
        <f t="shared" si="3"/>
        <v>2.8</v>
      </c>
      <c r="W17" s="77">
        <v>1.6</v>
      </c>
      <c r="X17" s="72">
        <v>2.5</v>
      </c>
      <c r="Y17" s="72">
        <v>4.4000000000000004</v>
      </c>
      <c r="Z17" s="72">
        <v>0.8</v>
      </c>
      <c r="AA17" s="78">
        <v>2.5</v>
      </c>
      <c r="AB17" s="76">
        <f t="shared" si="4"/>
        <v>2.3600000000000003</v>
      </c>
      <c r="AC17" s="77">
        <v>4.5</v>
      </c>
      <c r="AD17" s="72">
        <v>3.5</v>
      </c>
      <c r="AE17" s="72">
        <v>4</v>
      </c>
      <c r="AF17" s="72">
        <v>4.5</v>
      </c>
      <c r="AG17" s="78">
        <v>4.5</v>
      </c>
      <c r="AH17" s="76">
        <f t="shared" si="5"/>
        <v>4.2</v>
      </c>
      <c r="AI17" s="77">
        <v>4.5</v>
      </c>
      <c r="AJ17" s="72">
        <v>5</v>
      </c>
      <c r="AK17" s="72">
        <v>5</v>
      </c>
      <c r="AL17" s="72">
        <v>5</v>
      </c>
      <c r="AM17" s="78">
        <v>5</v>
      </c>
      <c r="AN17" s="76">
        <f t="shared" si="6"/>
        <v>4.9000000000000004</v>
      </c>
      <c r="AO17" s="77">
        <v>4.0999999999999996</v>
      </c>
      <c r="AP17" s="72">
        <v>4.5</v>
      </c>
      <c r="AQ17" s="72">
        <v>4.0999999999999996</v>
      </c>
      <c r="AR17" s="72">
        <v>4</v>
      </c>
      <c r="AS17" s="78">
        <v>4.5</v>
      </c>
      <c r="AT17" s="76">
        <f t="shared" si="7"/>
        <v>4.24</v>
      </c>
    </row>
    <row r="18" spans="2:46" s="145" customFormat="1" ht="16.5" thickTop="1" thickBot="1" x14ac:dyDescent="0.3">
      <c r="B18" s="134">
        <v>12</v>
      </c>
      <c r="C18" s="182">
        <v>83451062010</v>
      </c>
      <c r="D18" s="182" t="s">
        <v>29</v>
      </c>
      <c r="E18" s="183">
        <f t="shared" si="0"/>
        <v>1.8919999999999999</v>
      </c>
      <c r="F18" s="193">
        <v>20</v>
      </c>
      <c r="G18" s="185">
        <f t="shared" si="1"/>
        <v>1.5625</v>
      </c>
      <c r="H18" s="198">
        <f t="shared" si="8"/>
        <v>2.8169999999999997</v>
      </c>
      <c r="I18" s="200">
        <v>3.2</v>
      </c>
      <c r="J18" s="200">
        <v>3</v>
      </c>
      <c r="K18" s="141">
        <v>2.8</v>
      </c>
      <c r="L18" s="134">
        <v>3.7</v>
      </c>
      <c r="M18" s="134">
        <v>4.4000000000000004</v>
      </c>
      <c r="N18" s="134">
        <v>4</v>
      </c>
      <c r="O18" s="142">
        <v>4.5</v>
      </c>
      <c r="P18" s="139">
        <f t="shared" si="2"/>
        <v>3.88</v>
      </c>
      <c r="Q18" s="141">
        <v>1.5</v>
      </c>
      <c r="R18" s="134">
        <v>3</v>
      </c>
      <c r="S18" s="134">
        <v>2</v>
      </c>
      <c r="T18" s="134">
        <v>2.5</v>
      </c>
      <c r="U18" s="144">
        <v>3.5</v>
      </c>
      <c r="V18" s="139">
        <f t="shared" si="3"/>
        <v>2.5</v>
      </c>
      <c r="W18" s="141">
        <v>0</v>
      </c>
      <c r="X18" s="134">
        <v>0.5</v>
      </c>
      <c r="Y18" s="134">
        <v>4.5999999999999996</v>
      </c>
      <c r="Z18" s="134">
        <v>0.5</v>
      </c>
      <c r="AA18" s="142">
        <v>0.5</v>
      </c>
      <c r="AB18" s="139">
        <f t="shared" si="4"/>
        <v>1.22</v>
      </c>
      <c r="AC18" s="141">
        <v>4.5</v>
      </c>
      <c r="AD18" s="134">
        <v>3.5</v>
      </c>
      <c r="AE18" s="134">
        <v>3</v>
      </c>
      <c r="AF18" s="134">
        <v>1.5</v>
      </c>
      <c r="AG18" s="142">
        <v>4</v>
      </c>
      <c r="AH18" s="139">
        <f t="shared" si="5"/>
        <v>3.3</v>
      </c>
      <c r="AI18" s="141">
        <v>2.8</v>
      </c>
      <c r="AJ18" s="134">
        <v>5</v>
      </c>
      <c r="AK18" s="134">
        <v>5</v>
      </c>
      <c r="AL18" s="134">
        <v>3</v>
      </c>
      <c r="AM18" s="142">
        <v>5</v>
      </c>
      <c r="AN18" s="139">
        <f t="shared" si="6"/>
        <v>4.16</v>
      </c>
      <c r="AO18" s="141">
        <v>1.7</v>
      </c>
      <c r="AP18" s="134">
        <v>2.5</v>
      </c>
      <c r="AQ18" s="134">
        <v>1</v>
      </c>
      <c r="AR18" s="134">
        <v>2.5</v>
      </c>
      <c r="AS18" s="142">
        <v>2.2999999999999998</v>
      </c>
      <c r="AT18" s="139">
        <f t="shared" si="7"/>
        <v>2</v>
      </c>
    </row>
    <row r="19" spans="2:46" s="80" customFormat="1" ht="16.5" thickTop="1" thickBot="1" x14ac:dyDescent="0.3">
      <c r="B19" s="72">
        <v>13</v>
      </c>
      <c r="C19" s="96">
        <v>83450362010</v>
      </c>
      <c r="D19" s="96" t="s">
        <v>30</v>
      </c>
      <c r="E19" s="81">
        <f t="shared" si="0"/>
        <v>2.6109999999999998</v>
      </c>
      <c r="F19" s="82">
        <v>23</v>
      </c>
      <c r="G19" s="146">
        <f t="shared" si="1"/>
        <v>1.796875</v>
      </c>
      <c r="H19" s="162">
        <f t="shared" si="8"/>
        <v>3.6297499999999996</v>
      </c>
      <c r="I19" s="197"/>
      <c r="J19" s="197"/>
      <c r="K19" s="77">
        <v>4.3</v>
      </c>
      <c r="L19" s="72">
        <v>3</v>
      </c>
      <c r="M19" s="72">
        <v>4.4000000000000004</v>
      </c>
      <c r="N19" s="72">
        <v>4.8</v>
      </c>
      <c r="O19" s="78">
        <v>4</v>
      </c>
      <c r="P19" s="76">
        <f t="shared" si="2"/>
        <v>4.0999999999999996</v>
      </c>
      <c r="Q19" s="77">
        <v>3.9</v>
      </c>
      <c r="R19" s="72">
        <v>4.8</v>
      </c>
      <c r="S19" s="72">
        <v>3.8</v>
      </c>
      <c r="T19" s="72">
        <v>1.5</v>
      </c>
      <c r="U19" s="79">
        <v>4.5</v>
      </c>
      <c r="V19" s="76">
        <f t="shared" si="3"/>
        <v>3.7</v>
      </c>
      <c r="W19" s="77">
        <v>2.2999999999999998</v>
      </c>
      <c r="X19" s="72">
        <v>4.5</v>
      </c>
      <c r="Y19" s="72">
        <v>4.3</v>
      </c>
      <c r="Z19" s="72">
        <v>0.5</v>
      </c>
      <c r="AA19" s="78">
        <v>0.5</v>
      </c>
      <c r="AB19" s="76">
        <f t="shared" si="4"/>
        <v>2.42</v>
      </c>
      <c r="AC19" s="77">
        <v>5</v>
      </c>
      <c r="AD19" s="72">
        <v>4.2</v>
      </c>
      <c r="AE19" s="72">
        <v>4.5</v>
      </c>
      <c r="AF19" s="72">
        <v>5</v>
      </c>
      <c r="AG19" s="78">
        <v>4.5</v>
      </c>
      <c r="AH19" s="76">
        <f t="shared" si="5"/>
        <v>4.6399999999999997</v>
      </c>
      <c r="AI19" s="77">
        <v>5</v>
      </c>
      <c r="AJ19" s="72">
        <v>4</v>
      </c>
      <c r="AK19" s="72">
        <v>5</v>
      </c>
      <c r="AL19" s="72">
        <v>5</v>
      </c>
      <c r="AM19" s="78">
        <v>5</v>
      </c>
      <c r="AN19" s="76">
        <f t="shared" si="6"/>
        <v>4.8</v>
      </c>
      <c r="AO19" s="77">
        <v>3.7</v>
      </c>
      <c r="AP19" s="72">
        <v>3.5</v>
      </c>
      <c r="AQ19" s="72">
        <v>4</v>
      </c>
      <c r="AR19" s="72">
        <v>2.2999999999999998</v>
      </c>
      <c r="AS19" s="78">
        <v>3.5</v>
      </c>
      <c r="AT19" s="76">
        <f t="shared" si="7"/>
        <v>3.4</v>
      </c>
    </row>
    <row r="20" spans="2:46" s="80" customFormat="1" ht="16.5" thickTop="1" thickBot="1" x14ac:dyDescent="0.3">
      <c r="B20" s="72">
        <v>14</v>
      </c>
      <c r="C20" s="96">
        <v>83450422010</v>
      </c>
      <c r="D20" s="96" t="s">
        <v>31</v>
      </c>
      <c r="E20" s="81">
        <f t="shared" si="0"/>
        <v>2.35</v>
      </c>
      <c r="F20" s="82">
        <v>22</v>
      </c>
      <c r="G20" s="146">
        <f t="shared" si="1"/>
        <v>1.71875</v>
      </c>
      <c r="H20" s="162">
        <f t="shared" si="8"/>
        <v>3.3374999999999999</v>
      </c>
      <c r="I20" s="197"/>
      <c r="J20" s="197"/>
      <c r="K20" s="77">
        <v>4.8</v>
      </c>
      <c r="L20" s="72">
        <v>3.7</v>
      </c>
      <c r="M20" s="72">
        <v>4.5</v>
      </c>
      <c r="N20" s="72">
        <v>4.5</v>
      </c>
      <c r="O20" s="78">
        <v>3.5</v>
      </c>
      <c r="P20" s="76">
        <f t="shared" si="2"/>
        <v>4.2</v>
      </c>
      <c r="Q20" s="77">
        <v>4.5</v>
      </c>
      <c r="R20" s="72">
        <v>3.3</v>
      </c>
      <c r="S20" s="72">
        <v>2</v>
      </c>
      <c r="T20" s="72"/>
      <c r="U20" s="79">
        <v>3</v>
      </c>
      <c r="V20" s="76">
        <f t="shared" si="3"/>
        <v>2.56</v>
      </c>
      <c r="W20" s="77">
        <v>2.7</v>
      </c>
      <c r="X20" s="72">
        <v>2.5</v>
      </c>
      <c r="Y20" s="72">
        <v>4.5</v>
      </c>
      <c r="Z20" s="72"/>
      <c r="AA20" s="78"/>
      <c r="AB20" s="76">
        <f t="shared" si="4"/>
        <v>1.94</v>
      </c>
      <c r="AC20" s="77">
        <v>4.5</v>
      </c>
      <c r="AD20" s="72">
        <v>4.5</v>
      </c>
      <c r="AE20" s="72">
        <v>3.5</v>
      </c>
      <c r="AF20" s="72">
        <v>4</v>
      </c>
      <c r="AG20" s="78">
        <v>3.5</v>
      </c>
      <c r="AH20" s="76">
        <f t="shared" si="5"/>
        <v>4</v>
      </c>
      <c r="AI20" s="77">
        <v>5</v>
      </c>
      <c r="AJ20" s="72">
        <v>5</v>
      </c>
      <c r="AK20" s="72">
        <v>5</v>
      </c>
      <c r="AL20" s="72">
        <v>3</v>
      </c>
      <c r="AM20" s="78">
        <v>5</v>
      </c>
      <c r="AN20" s="76">
        <f t="shared" si="6"/>
        <v>4.5999999999999996</v>
      </c>
      <c r="AO20" s="77">
        <v>4.5</v>
      </c>
      <c r="AP20" s="72">
        <v>2.8</v>
      </c>
      <c r="AQ20" s="72">
        <v>3.1</v>
      </c>
      <c r="AR20" s="72">
        <v>3.1</v>
      </c>
      <c r="AS20" s="78">
        <v>2.5</v>
      </c>
      <c r="AT20" s="76">
        <f t="shared" si="7"/>
        <v>3.2</v>
      </c>
    </row>
    <row r="21" spans="2:46" s="80" customFormat="1" ht="16.5" thickTop="1" thickBot="1" x14ac:dyDescent="0.3">
      <c r="B21" s="72">
        <v>15</v>
      </c>
      <c r="C21" s="96">
        <v>83401252009</v>
      </c>
      <c r="D21" s="96" t="s">
        <v>32</v>
      </c>
      <c r="E21" s="81">
        <f t="shared" si="0"/>
        <v>2.44</v>
      </c>
      <c r="F21" s="82">
        <v>21</v>
      </c>
      <c r="G21" s="146">
        <f t="shared" si="1"/>
        <v>1.640625</v>
      </c>
      <c r="H21" s="162">
        <f t="shared" si="8"/>
        <v>3.3962499999999998</v>
      </c>
      <c r="I21" s="197"/>
      <c r="J21" s="197"/>
      <c r="K21" s="77">
        <v>3.3</v>
      </c>
      <c r="L21" s="72">
        <v>3.3</v>
      </c>
      <c r="M21" s="72">
        <v>2.7</v>
      </c>
      <c r="N21" s="72">
        <v>3</v>
      </c>
      <c r="O21" s="78">
        <v>3.9</v>
      </c>
      <c r="P21" s="76">
        <f t="shared" si="2"/>
        <v>3.2399999999999998</v>
      </c>
      <c r="Q21" s="77">
        <v>2.5</v>
      </c>
      <c r="R21" s="72">
        <v>3.7</v>
      </c>
      <c r="S21" s="72">
        <v>3.7</v>
      </c>
      <c r="T21" s="72">
        <v>1.5</v>
      </c>
      <c r="U21" s="79">
        <v>4.5</v>
      </c>
      <c r="V21" s="76">
        <f t="shared" si="3"/>
        <v>3.18</v>
      </c>
      <c r="W21" s="77">
        <v>2.7</v>
      </c>
      <c r="X21" s="72">
        <v>4.5</v>
      </c>
      <c r="Y21" s="72">
        <v>4.3</v>
      </c>
      <c r="Z21" s="72">
        <v>0.5</v>
      </c>
      <c r="AA21" s="78">
        <v>0.5</v>
      </c>
      <c r="AB21" s="76">
        <f t="shared" si="4"/>
        <v>2.5</v>
      </c>
      <c r="AC21" s="77">
        <v>5</v>
      </c>
      <c r="AD21" s="72">
        <v>4.2</v>
      </c>
      <c r="AE21" s="72">
        <v>4.5</v>
      </c>
      <c r="AF21" s="72">
        <v>5</v>
      </c>
      <c r="AG21" s="78">
        <v>4.5</v>
      </c>
      <c r="AH21" s="76">
        <f t="shared" si="5"/>
        <v>4.6399999999999997</v>
      </c>
      <c r="AI21" s="77">
        <v>4.7</v>
      </c>
      <c r="AJ21" s="72">
        <v>5</v>
      </c>
      <c r="AK21" s="72">
        <v>5</v>
      </c>
      <c r="AL21" s="72">
        <v>5</v>
      </c>
      <c r="AM21" s="78">
        <v>4.5</v>
      </c>
      <c r="AN21" s="76">
        <f t="shared" si="6"/>
        <v>4.84</v>
      </c>
      <c r="AO21" s="77">
        <v>3.7</v>
      </c>
      <c r="AP21" s="72">
        <v>3.5</v>
      </c>
      <c r="AQ21" s="72">
        <v>4</v>
      </c>
      <c r="AR21" s="72">
        <v>2.2999999999999998</v>
      </c>
      <c r="AS21" s="78">
        <v>3.5</v>
      </c>
      <c r="AT21" s="76">
        <f t="shared" si="7"/>
        <v>3.4</v>
      </c>
    </row>
    <row r="22" spans="2:46" s="80" customFormat="1" ht="16.5" thickTop="1" thickBot="1" x14ac:dyDescent="0.3">
      <c r="B22" s="72">
        <v>16</v>
      </c>
      <c r="C22" s="96">
        <v>83450492010</v>
      </c>
      <c r="D22" s="96" t="s">
        <v>33</v>
      </c>
      <c r="E22" s="81">
        <f t="shared" si="0"/>
        <v>2.5339999999999998</v>
      </c>
      <c r="F22" s="82">
        <v>27</v>
      </c>
      <c r="G22" s="146">
        <f t="shared" si="1"/>
        <v>2.109375</v>
      </c>
      <c r="H22" s="162">
        <f t="shared" si="8"/>
        <v>3.6777499999999996</v>
      </c>
      <c r="I22" s="197"/>
      <c r="J22" s="197"/>
      <c r="K22" s="77">
        <v>4.3</v>
      </c>
      <c r="L22" s="72">
        <v>3.8</v>
      </c>
      <c r="M22" s="72">
        <v>3.8</v>
      </c>
      <c r="N22" s="72">
        <v>3</v>
      </c>
      <c r="O22" s="78">
        <v>4.4000000000000004</v>
      </c>
      <c r="P22" s="76">
        <f t="shared" si="2"/>
        <v>3.8599999999999994</v>
      </c>
      <c r="Q22" s="77">
        <v>4</v>
      </c>
      <c r="R22" s="72">
        <v>3.5</v>
      </c>
      <c r="S22" s="72">
        <v>2.5</v>
      </c>
      <c r="T22" s="72"/>
      <c r="U22" s="79">
        <v>4.5</v>
      </c>
      <c r="V22" s="76">
        <f t="shared" si="3"/>
        <v>2.9</v>
      </c>
      <c r="W22" s="77">
        <v>2</v>
      </c>
      <c r="X22" s="72">
        <v>2</v>
      </c>
      <c r="Y22" s="72">
        <v>4.4000000000000004</v>
      </c>
      <c r="Z22" s="72">
        <v>0.8</v>
      </c>
      <c r="AA22" s="78"/>
      <c r="AB22" s="76">
        <f t="shared" si="4"/>
        <v>1.8400000000000003</v>
      </c>
      <c r="AC22" s="77">
        <v>4</v>
      </c>
      <c r="AD22" s="72">
        <v>3.5</v>
      </c>
      <c r="AE22" s="72">
        <v>4</v>
      </c>
      <c r="AF22" s="72">
        <v>4.5</v>
      </c>
      <c r="AG22" s="78">
        <v>4</v>
      </c>
      <c r="AH22" s="76">
        <f t="shared" si="5"/>
        <v>4</v>
      </c>
      <c r="AI22" s="77">
        <v>4.3</v>
      </c>
      <c r="AJ22" s="72">
        <v>4</v>
      </c>
      <c r="AK22" s="72">
        <v>5</v>
      </c>
      <c r="AL22" s="72">
        <v>5</v>
      </c>
      <c r="AM22" s="78">
        <v>5</v>
      </c>
      <c r="AN22" s="76">
        <f t="shared" si="6"/>
        <v>4.66</v>
      </c>
      <c r="AO22" s="77">
        <v>4.0999999999999996</v>
      </c>
      <c r="AP22" s="72">
        <v>4.5</v>
      </c>
      <c r="AQ22" s="72">
        <v>4.0999999999999996</v>
      </c>
      <c r="AR22" s="72">
        <v>4</v>
      </c>
      <c r="AS22" s="78">
        <v>4.5</v>
      </c>
      <c r="AT22" s="76">
        <f t="shared" si="7"/>
        <v>4.24</v>
      </c>
    </row>
    <row r="23" spans="2:46" s="174" customFormat="1" ht="16.5" thickTop="1" thickBot="1" x14ac:dyDescent="0.3">
      <c r="B23" s="164">
        <v>17</v>
      </c>
      <c r="C23" s="165">
        <v>83040142010</v>
      </c>
      <c r="D23" s="166" t="s">
        <v>58</v>
      </c>
      <c r="E23" s="167">
        <f t="shared" si="0"/>
        <v>1.4820000000000002</v>
      </c>
      <c r="F23" s="168">
        <v>12</v>
      </c>
      <c r="G23" s="169">
        <f t="shared" si="1"/>
        <v>0.9375</v>
      </c>
      <c r="H23" s="179">
        <f t="shared" si="8"/>
        <v>2.157</v>
      </c>
      <c r="I23" s="199"/>
      <c r="J23" s="199"/>
      <c r="K23" s="170">
        <v>0</v>
      </c>
      <c r="L23" s="164">
        <v>4.3</v>
      </c>
      <c r="M23" s="164"/>
      <c r="N23" s="164">
        <v>2.5</v>
      </c>
      <c r="O23" s="171">
        <v>3.9</v>
      </c>
      <c r="P23" s="172">
        <f t="shared" si="2"/>
        <v>2.1399999999999997</v>
      </c>
      <c r="Q23" s="170">
        <v>0</v>
      </c>
      <c r="R23" s="164">
        <v>4</v>
      </c>
      <c r="S23" s="164"/>
      <c r="T23" s="164"/>
      <c r="U23" s="173">
        <v>5</v>
      </c>
      <c r="V23" s="172">
        <f t="shared" si="3"/>
        <v>1.8</v>
      </c>
      <c r="W23" s="170">
        <v>0</v>
      </c>
      <c r="X23" s="164">
        <v>1</v>
      </c>
      <c r="Y23" s="164">
        <v>4.5</v>
      </c>
      <c r="Z23" s="164"/>
      <c r="AA23" s="171"/>
      <c r="AB23" s="172">
        <f t="shared" si="4"/>
        <v>1.1000000000000001</v>
      </c>
      <c r="AC23" s="170">
        <v>4.5</v>
      </c>
      <c r="AD23" s="164">
        <v>4.5</v>
      </c>
      <c r="AE23" s="164"/>
      <c r="AF23" s="164">
        <v>4</v>
      </c>
      <c r="AG23" s="171"/>
      <c r="AH23" s="172">
        <f t="shared" si="5"/>
        <v>2.6</v>
      </c>
      <c r="AI23" s="170">
        <v>5</v>
      </c>
      <c r="AJ23" s="164">
        <v>5</v>
      </c>
      <c r="AK23" s="164"/>
      <c r="AL23" s="164">
        <v>2.5</v>
      </c>
      <c r="AM23" s="171">
        <v>5</v>
      </c>
      <c r="AN23" s="172">
        <f t="shared" si="6"/>
        <v>3.5</v>
      </c>
      <c r="AO23" s="170">
        <v>1.8</v>
      </c>
      <c r="AP23" s="164">
        <v>1</v>
      </c>
      <c r="AQ23" s="164">
        <v>2.2999999999999998</v>
      </c>
      <c r="AR23" s="164">
        <v>3.1</v>
      </c>
      <c r="AS23" s="171">
        <v>2.7</v>
      </c>
      <c r="AT23" s="172">
        <f t="shared" si="7"/>
        <v>2.1800000000000006</v>
      </c>
    </row>
    <row r="24" spans="2:46" ht="16.5" thickTop="1" thickBot="1" x14ac:dyDescent="0.3">
      <c r="B24" s="25">
        <v>18</v>
      </c>
      <c r="C24" s="41"/>
      <c r="D24" s="42"/>
      <c r="E24" s="39">
        <f t="shared" si="0"/>
        <v>0</v>
      </c>
      <c r="F24" s="43"/>
      <c r="G24" s="118">
        <f t="shared" si="1"/>
        <v>0</v>
      </c>
      <c r="H24" s="178">
        <f t="shared" ref="H24" si="9">(E24+G24*0.4)</f>
        <v>0</v>
      </c>
      <c r="I24" s="196"/>
      <c r="J24" s="196"/>
      <c r="K24" s="32"/>
      <c r="L24" s="25"/>
      <c r="M24" s="25"/>
      <c r="N24" s="25"/>
      <c r="O24" s="26"/>
      <c r="P24" s="38">
        <f t="shared" si="2"/>
        <v>0</v>
      </c>
      <c r="Q24" s="32"/>
      <c r="R24" s="25"/>
      <c r="S24" s="25"/>
      <c r="T24" s="25"/>
      <c r="U24" s="44"/>
      <c r="V24" s="38">
        <f t="shared" si="3"/>
        <v>0</v>
      </c>
      <c r="W24" s="32"/>
      <c r="X24" s="25"/>
      <c r="Y24" s="25"/>
      <c r="Z24" s="25"/>
      <c r="AA24" s="26"/>
      <c r="AB24" s="38">
        <f t="shared" si="4"/>
        <v>0</v>
      </c>
      <c r="AC24" s="32"/>
      <c r="AD24" s="25"/>
      <c r="AE24" s="25"/>
      <c r="AF24" s="25"/>
      <c r="AG24" s="26"/>
      <c r="AH24" s="38">
        <f t="shared" si="5"/>
        <v>0</v>
      </c>
      <c r="AI24" s="32"/>
      <c r="AJ24" s="25"/>
      <c r="AK24" s="25"/>
      <c r="AL24" s="25"/>
      <c r="AM24" s="26"/>
      <c r="AN24" s="38">
        <f t="shared" si="6"/>
        <v>0</v>
      </c>
      <c r="AO24" s="32"/>
      <c r="AP24" s="25"/>
      <c r="AQ24" s="25"/>
      <c r="AR24" s="25"/>
      <c r="AS24" s="26"/>
      <c r="AT24" s="38">
        <f t="shared" si="7"/>
        <v>0</v>
      </c>
    </row>
    <row r="25" spans="2:46" ht="16.5" thickTop="1" thickBot="1" x14ac:dyDescent="0.3">
      <c r="B25" s="25">
        <v>19</v>
      </c>
      <c r="C25" s="41"/>
      <c r="D25" s="42"/>
      <c r="E25" s="39">
        <f t="shared" si="0"/>
        <v>0</v>
      </c>
      <c r="F25" s="43"/>
      <c r="G25" s="118">
        <f t="shared" si="1"/>
        <v>0</v>
      </c>
      <c r="H25" s="178">
        <f t="shared" ref="H25:H29" si="10">(E25*0.75+F25*2/60)+0.3</f>
        <v>0.3</v>
      </c>
      <c r="I25" s="196"/>
      <c r="J25" s="196"/>
      <c r="K25" s="32"/>
      <c r="L25" s="25"/>
      <c r="M25" s="25"/>
      <c r="N25" s="25"/>
      <c r="O25" s="26"/>
      <c r="P25" s="38">
        <f t="shared" si="2"/>
        <v>0</v>
      </c>
      <c r="Q25" s="32"/>
      <c r="R25" s="25"/>
      <c r="S25" s="25"/>
      <c r="T25" s="25"/>
      <c r="U25" s="44"/>
      <c r="V25" s="38">
        <f t="shared" si="3"/>
        <v>0</v>
      </c>
      <c r="W25" s="32"/>
      <c r="X25" s="25"/>
      <c r="Y25" s="25"/>
      <c r="Z25" s="25"/>
      <c r="AA25" s="26"/>
      <c r="AB25" s="38">
        <f t="shared" si="4"/>
        <v>0</v>
      </c>
      <c r="AC25" s="32"/>
      <c r="AD25" s="25"/>
      <c r="AE25" s="25"/>
      <c r="AF25" s="25"/>
      <c r="AG25" s="26"/>
      <c r="AH25" s="38">
        <f t="shared" si="5"/>
        <v>0</v>
      </c>
      <c r="AI25" s="32"/>
      <c r="AJ25" s="25"/>
      <c r="AK25" s="25"/>
      <c r="AL25" s="25"/>
      <c r="AM25" s="26"/>
      <c r="AN25" s="38">
        <f t="shared" si="6"/>
        <v>0</v>
      </c>
      <c r="AO25" s="32"/>
      <c r="AP25" s="25"/>
      <c r="AQ25" s="25"/>
      <c r="AR25" s="25"/>
      <c r="AS25" s="26"/>
      <c r="AT25" s="38">
        <f t="shared" si="7"/>
        <v>0</v>
      </c>
    </row>
    <row r="26" spans="2:46" ht="16.5" thickTop="1" thickBot="1" x14ac:dyDescent="0.3">
      <c r="B26" s="25">
        <v>20</v>
      </c>
      <c r="C26" s="41"/>
      <c r="D26" s="42"/>
      <c r="E26" s="39">
        <f t="shared" si="0"/>
        <v>0</v>
      </c>
      <c r="F26" s="43"/>
      <c r="G26" s="118">
        <f t="shared" si="1"/>
        <v>0</v>
      </c>
      <c r="H26" s="178">
        <f t="shared" si="10"/>
        <v>0.3</v>
      </c>
      <c r="I26" s="196"/>
      <c r="J26" s="196"/>
      <c r="K26" s="32"/>
      <c r="L26" s="25"/>
      <c r="M26" s="25"/>
      <c r="N26" s="25"/>
      <c r="O26" s="26"/>
      <c r="P26" s="38">
        <f t="shared" si="2"/>
        <v>0</v>
      </c>
      <c r="Q26" s="32"/>
      <c r="R26" s="25"/>
      <c r="S26" s="25"/>
      <c r="T26" s="25"/>
      <c r="U26" s="44"/>
      <c r="V26" s="38">
        <f t="shared" si="3"/>
        <v>0</v>
      </c>
      <c r="W26" s="32"/>
      <c r="X26" s="25"/>
      <c r="Y26" s="25"/>
      <c r="Z26" s="25"/>
      <c r="AA26" s="26"/>
      <c r="AB26" s="38">
        <f t="shared" si="4"/>
        <v>0</v>
      </c>
      <c r="AC26" s="32"/>
      <c r="AD26" s="25"/>
      <c r="AE26" s="25"/>
      <c r="AF26" s="25"/>
      <c r="AG26" s="26"/>
      <c r="AH26" s="38">
        <f t="shared" si="5"/>
        <v>0</v>
      </c>
      <c r="AI26" s="32"/>
      <c r="AJ26" s="25"/>
      <c r="AK26" s="25"/>
      <c r="AL26" s="25"/>
      <c r="AM26" s="26"/>
      <c r="AN26" s="38">
        <f t="shared" si="6"/>
        <v>0</v>
      </c>
      <c r="AO26" s="32"/>
      <c r="AP26" s="25"/>
      <c r="AQ26" s="25"/>
      <c r="AR26" s="25"/>
      <c r="AS26" s="26"/>
      <c r="AT26" s="38">
        <f t="shared" si="7"/>
        <v>0</v>
      </c>
    </row>
    <row r="27" spans="2:46" ht="16.5" thickTop="1" thickBot="1" x14ac:dyDescent="0.3">
      <c r="B27" s="25">
        <v>21</v>
      </c>
      <c r="C27" s="41"/>
      <c r="D27" s="42"/>
      <c r="E27" s="39">
        <f t="shared" si="0"/>
        <v>0</v>
      </c>
      <c r="F27" s="43"/>
      <c r="G27" s="118">
        <f t="shared" si="1"/>
        <v>0</v>
      </c>
      <c r="H27" s="178">
        <f t="shared" si="10"/>
        <v>0.3</v>
      </c>
      <c r="I27" s="196"/>
      <c r="J27" s="196"/>
      <c r="K27" s="32"/>
      <c r="L27" s="25"/>
      <c r="M27" s="25"/>
      <c r="N27" s="25"/>
      <c r="O27" s="26"/>
      <c r="P27" s="38">
        <f t="shared" si="2"/>
        <v>0</v>
      </c>
      <c r="Q27" s="32"/>
      <c r="R27" s="25"/>
      <c r="S27" s="25"/>
      <c r="T27" s="25"/>
      <c r="U27" s="44"/>
      <c r="V27" s="38">
        <f t="shared" si="3"/>
        <v>0</v>
      </c>
      <c r="W27" s="32"/>
      <c r="X27" s="25"/>
      <c r="Y27" s="25"/>
      <c r="Z27" s="25"/>
      <c r="AA27" s="26"/>
      <c r="AB27" s="38">
        <f t="shared" si="4"/>
        <v>0</v>
      </c>
      <c r="AC27" s="32"/>
      <c r="AD27" s="25"/>
      <c r="AE27" s="25"/>
      <c r="AF27" s="25"/>
      <c r="AG27" s="26"/>
      <c r="AH27" s="38">
        <f t="shared" si="5"/>
        <v>0</v>
      </c>
      <c r="AI27" s="32"/>
      <c r="AJ27" s="25"/>
      <c r="AK27" s="25"/>
      <c r="AL27" s="25"/>
      <c r="AM27" s="26"/>
      <c r="AN27" s="38">
        <f t="shared" si="6"/>
        <v>0</v>
      </c>
      <c r="AO27" s="32"/>
      <c r="AP27" s="25"/>
      <c r="AQ27" s="25"/>
      <c r="AR27" s="25"/>
      <c r="AS27" s="26"/>
      <c r="AT27" s="38">
        <f t="shared" si="7"/>
        <v>0</v>
      </c>
    </row>
    <row r="28" spans="2:46" ht="16.5" thickTop="1" thickBot="1" x14ac:dyDescent="0.3">
      <c r="B28" s="25">
        <v>22</v>
      </c>
      <c r="C28" s="41"/>
      <c r="D28" s="42"/>
      <c r="E28" s="39">
        <f t="shared" si="0"/>
        <v>0</v>
      </c>
      <c r="F28" s="43"/>
      <c r="G28" s="118">
        <f t="shared" si="1"/>
        <v>0</v>
      </c>
      <c r="H28" s="178">
        <f t="shared" si="10"/>
        <v>0.3</v>
      </c>
      <c r="I28" s="196"/>
      <c r="J28" s="196"/>
      <c r="K28" s="32"/>
      <c r="L28" s="25"/>
      <c r="M28" s="25"/>
      <c r="N28" s="25"/>
      <c r="O28" s="26"/>
      <c r="P28" s="38">
        <f t="shared" si="2"/>
        <v>0</v>
      </c>
      <c r="Q28" s="32"/>
      <c r="R28" s="25"/>
      <c r="S28" s="25"/>
      <c r="T28" s="25"/>
      <c r="U28" s="44"/>
      <c r="V28" s="38">
        <f t="shared" si="3"/>
        <v>0</v>
      </c>
      <c r="W28" s="32"/>
      <c r="X28" s="25"/>
      <c r="Y28" s="25"/>
      <c r="Z28" s="25"/>
      <c r="AA28" s="26"/>
      <c r="AB28" s="38">
        <f t="shared" si="4"/>
        <v>0</v>
      </c>
      <c r="AC28" s="32"/>
      <c r="AD28" s="25"/>
      <c r="AE28" s="25"/>
      <c r="AF28" s="25"/>
      <c r="AG28" s="26"/>
      <c r="AH28" s="38">
        <f t="shared" si="5"/>
        <v>0</v>
      </c>
      <c r="AI28" s="32"/>
      <c r="AJ28" s="25"/>
      <c r="AK28" s="25"/>
      <c r="AL28" s="25"/>
      <c r="AM28" s="26"/>
      <c r="AN28" s="38">
        <f t="shared" si="6"/>
        <v>0</v>
      </c>
      <c r="AO28" s="32"/>
      <c r="AP28" s="25"/>
      <c r="AQ28" s="25"/>
      <c r="AR28" s="25"/>
      <c r="AS28" s="26"/>
      <c r="AT28" s="38">
        <f t="shared" si="7"/>
        <v>0</v>
      </c>
    </row>
    <row r="29" spans="2:46" ht="16.5" thickTop="1" thickBot="1" x14ac:dyDescent="0.3">
      <c r="B29" s="25">
        <v>23</v>
      </c>
      <c r="C29" s="41"/>
      <c r="D29" s="42"/>
      <c r="E29" s="39">
        <f t="shared" si="0"/>
        <v>0</v>
      </c>
      <c r="F29" s="43"/>
      <c r="G29" s="118">
        <f t="shared" si="1"/>
        <v>0</v>
      </c>
      <c r="H29" s="178">
        <f t="shared" si="10"/>
        <v>0.3</v>
      </c>
      <c r="I29" s="196"/>
      <c r="J29" s="196"/>
      <c r="K29" s="32"/>
      <c r="L29" s="25"/>
      <c r="M29" s="25"/>
      <c r="N29" s="25"/>
      <c r="O29" s="26"/>
      <c r="P29" s="38">
        <f t="shared" si="2"/>
        <v>0</v>
      </c>
      <c r="Q29" s="32"/>
      <c r="R29" s="25"/>
      <c r="S29" s="25"/>
      <c r="T29" s="25"/>
      <c r="U29" s="44"/>
      <c r="V29" s="38">
        <f t="shared" si="3"/>
        <v>0</v>
      </c>
      <c r="W29" s="32"/>
      <c r="X29" s="25"/>
      <c r="Y29" s="25"/>
      <c r="Z29" s="25"/>
      <c r="AA29" s="26"/>
      <c r="AB29" s="38">
        <f t="shared" si="4"/>
        <v>0</v>
      </c>
      <c r="AC29" s="32"/>
      <c r="AD29" s="25"/>
      <c r="AE29" s="25"/>
      <c r="AF29" s="25"/>
      <c r="AG29" s="26"/>
      <c r="AH29" s="38">
        <f t="shared" si="5"/>
        <v>0</v>
      </c>
      <c r="AI29" s="32"/>
      <c r="AJ29" s="25"/>
      <c r="AK29" s="25"/>
      <c r="AL29" s="25"/>
      <c r="AM29" s="26"/>
      <c r="AN29" s="38">
        <f t="shared" si="6"/>
        <v>0</v>
      </c>
      <c r="AO29" s="32"/>
      <c r="AP29" s="25"/>
      <c r="AQ29" s="25"/>
      <c r="AR29" s="25"/>
      <c r="AS29" s="26"/>
      <c r="AT29" s="38">
        <f t="shared" si="7"/>
        <v>0</v>
      </c>
    </row>
    <row r="30" spans="2:46" ht="16.5" thickTop="1" thickBot="1" x14ac:dyDescent="0.3">
      <c r="B30" s="25">
        <v>24</v>
      </c>
      <c r="C30" s="41"/>
      <c r="D30" s="42"/>
      <c r="E30" s="39">
        <f t="shared" si="0"/>
        <v>0</v>
      </c>
      <c r="F30" s="43"/>
      <c r="G30" s="118">
        <f t="shared" si="1"/>
        <v>0</v>
      </c>
      <c r="H30" s="178">
        <f t="shared" ref="H30:H31" si="11">(E30*20+F30*40/48)/20</f>
        <v>0</v>
      </c>
      <c r="I30" s="196"/>
      <c r="J30" s="196"/>
      <c r="K30" s="32"/>
      <c r="L30" s="25"/>
      <c r="M30" s="25"/>
      <c r="N30" s="25"/>
      <c r="O30" s="26"/>
      <c r="P30" s="38">
        <f t="shared" ref="P30:P31" si="12">(K30+L30+M30+N30+O30)/3</f>
        <v>0</v>
      </c>
      <c r="Q30" s="32"/>
      <c r="R30" s="25"/>
      <c r="S30" s="25"/>
      <c r="T30" s="25"/>
      <c r="U30" s="44"/>
      <c r="V30" s="38">
        <f t="shared" si="3"/>
        <v>0</v>
      </c>
      <c r="W30" s="32"/>
      <c r="X30" s="25"/>
      <c r="Y30" s="25"/>
      <c r="Z30" s="25"/>
      <c r="AA30" s="26"/>
      <c r="AB30" s="38">
        <f t="shared" si="4"/>
        <v>0</v>
      </c>
      <c r="AC30" s="32"/>
      <c r="AD30" s="25"/>
      <c r="AE30" s="25"/>
      <c r="AF30" s="25"/>
      <c r="AG30" s="26"/>
      <c r="AH30" s="38">
        <f t="shared" si="5"/>
        <v>0</v>
      </c>
      <c r="AI30" s="32"/>
      <c r="AJ30" s="25"/>
      <c r="AK30" s="25"/>
      <c r="AL30" s="25"/>
      <c r="AM30" s="26"/>
      <c r="AN30" s="38">
        <f t="shared" si="6"/>
        <v>0</v>
      </c>
      <c r="AO30" s="32"/>
      <c r="AP30" s="25"/>
      <c r="AQ30" s="25"/>
      <c r="AR30" s="25"/>
      <c r="AS30" s="26"/>
      <c r="AT30" s="38">
        <f t="shared" si="7"/>
        <v>0</v>
      </c>
    </row>
    <row r="31" spans="2:46" ht="15.75" thickTop="1" x14ac:dyDescent="0.25">
      <c r="B31" s="25">
        <v>25</v>
      </c>
      <c r="C31" s="41"/>
      <c r="D31" s="42"/>
      <c r="E31" s="39">
        <f t="shared" si="0"/>
        <v>0</v>
      </c>
      <c r="F31" s="45"/>
      <c r="G31" s="119"/>
      <c r="H31" s="178">
        <f t="shared" si="11"/>
        <v>0</v>
      </c>
      <c r="I31" s="196"/>
      <c r="J31" s="196"/>
      <c r="K31" s="32"/>
      <c r="L31" s="25"/>
      <c r="M31" s="25"/>
      <c r="N31" s="25"/>
      <c r="O31" s="26"/>
      <c r="P31" s="38">
        <f t="shared" si="12"/>
        <v>0</v>
      </c>
      <c r="Q31" s="32"/>
      <c r="R31" s="25"/>
      <c r="S31" s="25"/>
      <c r="T31" s="25"/>
      <c r="U31" s="44"/>
      <c r="V31" s="38">
        <f t="shared" si="3"/>
        <v>0</v>
      </c>
      <c r="W31" s="32"/>
      <c r="X31" s="25"/>
      <c r="Y31" s="25"/>
      <c r="Z31" s="25"/>
      <c r="AA31" s="26"/>
      <c r="AB31" s="38">
        <f t="shared" si="4"/>
        <v>0</v>
      </c>
      <c r="AC31" s="32"/>
      <c r="AD31" s="25"/>
      <c r="AE31" s="25"/>
      <c r="AF31" s="25"/>
      <c r="AG31" s="26"/>
      <c r="AH31" s="38">
        <f t="shared" si="5"/>
        <v>0</v>
      </c>
      <c r="AI31" s="32"/>
      <c r="AJ31" s="25"/>
      <c r="AK31" s="25"/>
      <c r="AL31" s="25"/>
      <c r="AM31" s="26"/>
      <c r="AN31" s="38">
        <f t="shared" si="6"/>
        <v>0</v>
      </c>
      <c r="AO31" s="32"/>
      <c r="AP31" s="25"/>
      <c r="AQ31" s="25"/>
      <c r="AR31" s="25"/>
      <c r="AS31" s="26"/>
      <c r="AT31" s="38">
        <f t="shared" si="7"/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BIO-VEGETAL</vt:lpstr>
      <vt:lpstr>BIO-ANIMAL</vt:lpstr>
      <vt:lpstr>VIDA-1</vt:lpstr>
      <vt:lpstr>VIDA-2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hammes reineth garavito suarez</cp:lastModifiedBy>
  <dcterms:created xsi:type="dcterms:W3CDTF">2012-04-06T14:38:39Z</dcterms:created>
  <dcterms:modified xsi:type="dcterms:W3CDTF">2012-12-15T16:31:55Z</dcterms:modified>
</cp:coreProperties>
</file>